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E5E66343-F86B-462F-A48B-86BFFA24CE8F}" xr6:coauthVersionLast="47" xr6:coauthVersionMax="47" xr10:uidLastSave="{00000000-0000-0000-0000-000000000000}"/>
  <bookViews>
    <workbookView xWindow="57480" yWindow="-120" windowWidth="29040" windowHeight="15840" xr2:uid="{00000000-000D-0000-FFFF-FFFF00000000}"/>
  </bookViews>
  <sheets>
    <sheet name="テレビ申請書" sheetId="1" r:id="rId1"/>
    <sheet name="ラジオ申請書" sheetId="2" r:id="rId2"/>
    <sheet name="申請及び記入方法" sheetId="3" r:id="rId3"/>
    <sheet name="使用料の計算方法" sheetId="4" r:id="rId4"/>
    <sheet name="申請書記入例" sheetId="7" r:id="rId5"/>
  </sheets>
  <definedNames>
    <definedName name="_xlnm.Print_Area" localSheetId="0">テレビ申請書!$A$1:$AD$44</definedName>
    <definedName name="_xlnm.Print_Area" localSheetId="1">ラジオ申請書!$A$1:$W$45</definedName>
    <definedName name="_xlnm.Print_Area" localSheetId="3">使用料の計算方法!$A$1:$M$81</definedName>
    <definedName name="_xlnm.Print_Area" localSheetId="2">申請及び記入方法!$A$1:$L$67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2" l="1"/>
  <c r="J33" i="2" s="1"/>
  <c r="H32" i="2"/>
  <c r="H31" i="2"/>
  <c r="H30" i="2"/>
  <c r="H29" i="2"/>
  <c r="H28" i="2"/>
  <c r="J28" i="2" s="1"/>
  <c r="G33" i="7"/>
  <c r="I33" i="7"/>
  <c r="G32" i="7"/>
  <c r="I32" i="7" s="1"/>
  <c r="G31" i="7"/>
  <c r="I31" i="7"/>
  <c r="G30" i="7"/>
  <c r="I30" i="7" s="1"/>
  <c r="G29" i="7"/>
  <c r="I29" i="7"/>
  <c r="G28" i="7"/>
  <c r="I28" i="7" s="1"/>
  <c r="J32" i="2"/>
  <c r="J30" i="2"/>
  <c r="J29" i="2"/>
  <c r="G33" i="1"/>
  <c r="I33" i="1"/>
  <c r="G32" i="1"/>
  <c r="I32" i="1"/>
  <c r="G31" i="1"/>
  <c r="I31" i="1" s="1"/>
  <c r="G30" i="1"/>
  <c r="I30" i="1" s="1"/>
  <c r="G29" i="1"/>
  <c r="I29" i="1"/>
  <c r="G28" i="1"/>
  <c r="I28" i="1" s="1"/>
  <c r="G54" i="4"/>
  <c r="I34" i="1" l="1"/>
  <c r="L27" i="1" s="1"/>
  <c r="I34" i="7"/>
  <c r="L35" i="7" s="1"/>
  <c r="G34" i="7"/>
  <c r="C42" i="7" s="1"/>
  <c r="C43" i="7"/>
  <c r="G34" i="1"/>
  <c r="H34" i="2"/>
  <c r="C40" i="2" s="1"/>
  <c r="J31" i="2"/>
  <c r="J34" i="2" s="1"/>
  <c r="L35" i="1" l="1"/>
  <c r="L27" i="7"/>
  <c r="C39" i="2"/>
  <c r="C38" i="2"/>
  <c r="C40" i="7"/>
  <c r="C41" i="7"/>
  <c r="C39" i="7"/>
  <c r="I39" i="7" s="1"/>
  <c r="C38" i="7"/>
  <c r="I38" i="7" s="1"/>
  <c r="I44" i="7" s="1"/>
  <c r="L31" i="7" s="1"/>
  <c r="L32" i="7" s="1"/>
  <c r="L28" i="7"/>
  <c r="L29" i="7" s="1"/>
  <c r="I43" i="7"/>
  <c r="I41" i="7"/>
  <c r="I42" i="7"/>
  <c r="I40" i="7"/>
  <c r="C39" i="1"/>
  <c r="C38" i="1"/>
  <c r="C40" i="1"/>
  <c r="C43" i="1"/>
  <c r="C42" i="1"/>
  <c r="C41" i="1"/>
  <c r="L28" i="1"/>
  <c r="L29" i="1" s="1"/>
  <c r="C41" i="2"/>
  <c r="C43" i="2"/>
  <c r="C42" i="2"/>
  <c r="L27" i="2"/>
  <c r="L28" i="2" s="1"/>
  <c r="L35" i="2"/>
  <c r="J41" i="2" s="1"/>
  <c r="I40" i="1" l="1"/>
  <c r="I39" i="1"/>
  <c r="I43" i="1"/>
  <c r="I41" i="1"/>
  <c r="I42" i="1"/>
  <c r="C44" i="2"/>
  <c r="L33" i="7"/>
  <c r="C44" i="7"/>
  <c r="I38" i="1"/>
  <c r="I44" i="1" s="1"/>
  <c r="L31" i="1" s="1"/>
  <c r="C44" i="1"/>
  <c r="J40" i="2"/>
  <c r="L29" i="2"/>
  <c r="J38" i="2"/>
  <c r="J39" i="2"/>
  <c r="J42" i="2"/>
  <c r="J43" i="2"/>
  <c r="L32" i="1" l="1"/>
  <c r="L33" i="1"/>
  <c r="J44" i="2"/>
  <c r="L31" i="2" s="1"/>
  <c r="L32" i="2" l="1"/>
  <c r="L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000-000001000000}">
      <text>
        <r>
          <rPr>
            <b/>
            <sz val="16"/>
            <color indexed="81"/>
            <rFont val="ＭＳ Ｐゴシック"/>
            <family val="3"/>
            <charset val="128"/>
          </rPr>
          <t>事前申請では回数の入力は不要です。
放送回数を報告する際は、放送局ごとに回数を入力してください。</t>
        </r>
      </text>
    </comment>
    <comment ref="U2" authorId="0" shapeId="0" xr:uid="{00000000-0006-0000-0000-000002000000}">
      <text>
        <r>
          <rPr>
            <b/>
            <sz val="16"/>
            <color indexed="81"/>
            <rFont val="ＭＳ Ｐゴシック"/>
            <family val="3"/>
            <charset val="128"/>
          </rPr>
          <t>事前申請では回数の入力は不要です。
放送回数を報告する際は、放送局ごとに回数を入力してください。</t>
        </r>
      </text>
    </comment>
    <comment ref="X2" authorId="0" shapeId="0" xr:uid="{00000000-0006-0000-0000-000003000000}">
      <text>
        <r>
          <rPr>
            <b/>
            <sz val="16"/>
            <color indexed="81"/>
            <rFont val="ＭＳ Ｐゴシック"/>
            <family val="3"/>
            <charset val="128"/>
          </rPr>
          <t>事前申請では回数の入力は不要です。
放送回数を報告する際は、放送局ごとに回数を入力してください。</t>
        </r>
      </text>
    </comment>
    <comment ref="AA2" authorId="0" shapeId="0" xr:uid="{00000000-0006-0000-0000-000004000000}">
      <text>
        <r>
          <rPr>
            <b/>
            <sz val="16"/>
            <color indexed="81"/>
            <rFont val="ＭＳ Ｐゴシック"/>
            <family val="3"/>
            <charset val="128"/>
          </rPr>
          <t>事前申請では回数の入力は不要です。
放送回数を報告する際は、放送局ごとに回数を入力してください。</t>
        </r>
      </text>
    </comment>
    <comment ref="AD4" authorId="0" shapeId="0" xr:uid="{00000000-0006-0000-0000-000005000000}">
      <text>
        <r>
          <rPr>
            <b/>
            <sz val="16"/>
            <color indexed="81"/>
            <rFont val="ＭＳ Ｐゴシック"/>
            <family val="3"/>
            <charset val="128"/>
          </rPr>
          <t>事前申請では回数の入力は不要です。
放送回数を報告する際は、放送局ごとに回数を入力してください。</t>
        </r>
      </text>
    </comment>
    <comment ref="D9" authorId="0" shapeId="0" xr:uid="{00000000-0006-0000-0000-000006000000}">
      <text>
        <r>
          <rPr>
            <b/>
            <sz val="16"/>
            <color indexed="81"/>
            <rFont val="ＭＳ Ｐゴシック"/>
            <family val="3"/>
            <charset val="128"/>
          </rPr>
          <t>申込者は広告主または広告関連会社のいずれかで、且つ使用料をお支払いいただく方となります。</t>
        </r>
      </text>
    </comment>
    <comment ref="M9" authorId="0" shapeId="0" xr:uid="{00000000-0006-0000-0000-000007000000}">
      <text>
        <r>
          <rPr>
            <b/>
            <sz val="16"/>
            <color indexed="81"/>
            <rFont val="ＭＳ Ｐゴシック"/>
            <family val="3"/>
            <charset val="128"/>
          </rPr>
          <t>事前申請の際は捺印不要です。放送回数の報告の際は社判を捺印してください。（個人印不可）</t>
        </r>
      </text>
    </comment>
    <comment ref="D17" authorId="0" shapeId="0" xr:uid="{00000000-0006-0000-0000-000008000000}">
      <text>
        <r>
          <rPr>
            <b/>
            <sz val="16"/>
            <color indexed="81"/>
            <rFont val="ＭＳ Ｐゴシック"/>
            <family val="3"/>
            <charset val="128"/>
          </rPr>
          <t>商品名やサービス名、または「企業広告」などの情報を記載してください。</t>
        </r>
      </text>
    </comment>
    <comment ref="D18" authorId="0" shapeId="0" xr:uid="{00000000-0006-0000-0000-000009000000}">
      <text>
        <r>
          <rPr>
            <b/>
            <sz val="16"/>
            <color indexed="81"/>
            <rFont val="ＭＳ Ｐゴシック"/>
            <family val="3"/>
            <charset val="128"/>
          </rPr>
          <t>CMタイトルやバージョン名を記載してください。　　　　例「○○篇15秒」。</t>
        </r>
      </text>
    </comment>
    <comment ref="D19" authorId="0" shapeId="0" xr:uid="{00000000-0006-0000-0000-00000A000000}">
      <text>
        <r>
          <rPr>
            <b/>
            <sz val="16"/>
            <color indexed="81"/>
            <rFont val="ＭＳ Ｐゴシック"/>
            <family val="3"/>
            <charset val="128"/>
          </rPr>
          <t>必ず始期と終期をご記入ください。期間は最大3カ月までとなります。</t>
        </r>
      </text>
    </comment>
    <comment ref="D20" authorId="0" shapeId="0" xr:uid="{00000000-0006-0000-0000-00000B000000}">
      <text>
        <r>
          <rPr>
            <b/>
            <sz val="16"/>
            <color indexed="81"/>
            <rFont val="ＭＳ Ｐゴシック"/>
            <family val="3"/>
            <charset val="128"/>
          </rPr>
          <t>利用する楽曲の題名をご記入ください。CDなどの音源に記載された題名ではなく、NexToneの作品ﾃﾞｰﾀﾍﾞｰｽや作品リストに登録されている題名をご記入ください。</t>
        </r>
      </text>
    </comment>
    <comment ref="D22" authorId="0" shapeId="0" xr:uid="{00000000-0006-0000-0000-00000C000000}">
      <text>
        <r>
          <rPr>
            <b/>
            <sz val="16"/>
            <color indexed="81"/>
            <rFont val="ＭＳ Ｐゴシック"/>
            <family val="3"/>
            <charset val="128"/>
          </rPr>
          <t>利用する楽曲の著作者名またはNexToneが付与した作品番号をご記入ください。著作者名および作品番号は、NexToneの作品ﾃﾞｰﾀﾍﾞｰｽ（https://search.nex-tone.co.jp）で確認できます。ｱｰﾃｨｽﾄ名は記載しないでください。</t>
        </r>
      </text>
    </comment>
    <comment ref="L27" authorId="0" shapeId="0" xr:uid="{00000000-0006-0000-0000-00000D000000}">
      <text>
        <r>
          <rPr>
            <b/>
            <sz val="16"/>
            <color indexed="81"/>
            <rFont val="ＭＳ Ｐゴシック"/>
            <family val="3"/>
            <charset val="128"/>
          </rPr>
          <t>右表に放送回数を入力すると、請求金額が「請求額」欄に自動計算されます。使用料の計算方法は、シート「使用料の計算方法」をご確認ください。</t>
        </r>
      </text>
    </comment>
    <comment ref="L29" authorId="0" shapeId="0" xr:uid="{00000000-0006-0000-0000-00000E000000}">
      <text>
        <r>
          <rPr>
            <b/>
            <sz val="16"/>
            <color indexed="81"/>
            <rFont val="ＭＳ Ｐゴシック"/>
            <family val="3"/>
            <charset val="128"/>
          </rPr>
          <t>右表に放送回数を入力すると、請求金額が「請求額」欄に自動計算されます。使用料の計算方法は、シート「使用料の計算方法」をご確認ください。</t>
        </r>
      </text>
    </comment>
    <comment ref="L31" authorId="0" shapeId="0" xr:uid="{00000000-0006-0000-0000-00000F000000}">
      <text>
        <r>
          <rPr>
            <b/>
            <sz val="16"/>
            <color indexed="81"/>
            <rFont val="ＭＳ Ｐゴシック"/>
            <family val="3"/>
            <charset val="128"/>
          </rPr>
          <t>右表に入力した放送回数の合計が100回を超えると、自動的に減額計算を適用した使用料を表示します。</t>
        </r>
        <r>
          <rPr>
            <b/>
            <u/>
            <sz val="16"/>
            <color indexed="81"/>
            <rFont val="ＭＳ Ｐゴシック"/>
            <family val="3"/>
            <charset val="128"/>
          </rPr>
          <t>減額計算の適用には条件があります。詳しくはシート「使用料の計算方法」の「減額計算の適用について」をご確認ください。</t>
        </r>
      </text>
    </comment>
    <comment ref="L33" authorId="0" shapeId="0" xr:uid="{00000000-0006-0000-0000-000010000000}">
      <text>
        <r>
          <rPr>
            <b/>
            <sz val="16"/>
            <color indexed="81"/>
            <rFont val="ＭＳ Ｐゴシック"/>
            <family val="3"/>
            <charset val="128"/>
          </rPr>
          <t>右表に入力した放送回数の合計が100回を超えると、自動的に減額計算を適用した使用料を表示します。</t>
        </r>
        <r>
          <rPr>
            <b/>
            <u/>
            <sz val="16"/>
            <color indexed="81"/>
            <rFont val="ＭＳ Ｐゴシック"/>
            <family val="3"/>
            <charset val="128"/>
          </rPr>
          <t>減額計算の適用には条件があります。詳しくはシート「使用料の計算方法」の「減額計算の適用について」をご確認ください。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3" authorId="0" shapeId="0" xr:uid="{00000000-0006-0000-0100-000001000000}">
      <text>
        <r>
          <rPr>
            <b/>
            <sz val="10"/>
            <color indexed="81"/>
            <rFont val="ＭＳ Ｐゴシック"/>
            <family val="3"/>
            <charset val="128"/>
          </rPr>
          <t>事前申請では回数の入力は不要です。
放送回数を報告する際は、放送局ごとに回数を入力してください。</t>
        </r>
      </text>
    </comment>
    <comment ref="T3" authorId="0" shapeId="0" xr:uid="{00000000-0006-0000-0100-000002000000}">
      <text>
        <r>
          <rPr>
            <b/>
            <sz val="10"/>
            <color indexed="81"/>
            <rFont val="ＭＳ Ｐゴシック"/>
            <family val="3"/>
            <charset val="128"/>
          </rPr>
          <t>事前申請では回数の入力は不要です。
放送回数を報告する際は、放送局ごとに回数を入力してください。</t>
        </r>
      </text>
    </comment>
    <comment ref="V3" authorId="0" shapeId="0" xr:uid="{00000000-0006-0000-0100-000003000000}">
      <text>
        <r>
          <rPr>
            <b/>
            <sz val="10"/>
            <color indexed="81"/>
            <rFont val="ＭＳ Ｐゴシック"/>
            <family val="3"/>
            <charset val="128"/>
          </rPr>
          <t>事前申請では回数の入力は不要です。
放送回数を報告する際は、放送局ごとに回数を入力してください。</t>
        </r>
      </text>
    </comment>
    <comment ref="D9" authorId="0" shapeId="0" xr:uid="{00000000-0006-0000-0100-000004000000}">
      <text>
        <r>
          <rPr>
            <b/>
            <sz val="10"/>
            <color indexed="81"/>
            <rFont val="ＭＳ Ｐゴシック"/>
            <family val="3"/>
            <charset val="128"/>
          </rPr>
          <t>申込者は広告主または広告関連会社のいずれかで、且つ使用料をお支払いいただく方となります。</t>
        </r>
      </text>
    </comment>
    <comment ref="M9" authorId="0" shapeId="0" xr:uid="{00000000-0006-0000-0100-000005000000}">
      <text>
        <r>
          <rPr>
            <b/>
            <sz val="10"/>
            <color indexed="81"/>
            <rFont val="ＭＳ Ｐゴシック"/>
            <family val="3"/>
            <charset val="128"/>
          </rPr>
          <t>事前申請の際は捺印不要です。放送回数の報告の際は社判を捺印してください。（個人印不可）</t>
        </r>
      </text>
    </comment>
    <comment ref="D17" authorId="0" shapeId="0" xr:uid="{00000000-0006-0000-0100-000006000000}">
      <text>
        <r>
          <rPr>
            <b/>
            <sz val="10"/>
            <color indexed="81"/>
            <rFont val="ＭＳ Ｐゴシック"/>
            <family val="3"/>
            <charset val="128"/>
          </rPr>
          <t>商品名やサービス名、または「企業広告」などの情報を記載してください。</t>
        </r>
      </text>
    </comment>
    <comment ref="D18" authorId="0" shapeId="0" xr:uid="{00000000-0006-0000-0100-000007000000}">
      <text>
        <r>
          <rPr>
            <b/>
            <sz val="10"/>
            <color indexed="81"/>
            <rFont val="ＭＳ Ｐゴシック"/>
            <family val="3"/>
            <charset val="128"/>
          </rPr>
          <t>CMタイトルやバージョン名を記載してください。
例「○○篇15秒」。</t>
        </r>
      </text>
    </comment>
    <comment ref="D19" authorId="0" shapeId="0" xr:uid="{00000000-0006-0000-0100-000008000000}">
      <text>
        <r>
          <rPr>
            <b/>
            <sz val="10"/>
            <color indexed="81"/>
            <rFont val="ＭＳ Ｐゴシック"/>
            <family val="3"/>
            <charset val="128"/>
          </rPr>
          <t>必ず始期と終期をご記入ください。期間は最大3カ月までとなります。</t>
        </r>
      </text>
    </comment>
    <comment ref="D20" authorId="0" shapeId="0" xr:uid="{00000000-0006-0000-0100-000009000000}">
      <text>
        <r>
          <rPr>
            <b/>
            <sz val="10"/>
            <color indexed="81"/>
            <rFont val="ＭＳ Ｐゴシック"/>
            <family val="3"/>
            <charset val="128"/>
          </rPr>
          <t>利用する楽曲の題名をご記入ください。CDなどの音源に記載された題名ではなく、NexToneの作品ﾃﾞｰﾀﾍﾞｰｽや作品リストに登録されている題名をご記入ください。</t>
        </r>
      </text>
    </comment>
    <comment ref="D22" authorId="0" shapeId="0" xr:uid="{00000000-0006-0000-0100-00000A000000}">
      <text>
        <r>
          <rPr>
            <b/>
            <sz val="10"/>
            <color indexed="81"/>
            <rFont val="ＭＳ Ｐゴシック"/>
            <family val="3"/>
            <charset val="128"/>
          </rPr>
          <t>利用する楽曲の著作者名またはNexToneが付与した作品番号をご記入ください。著作者名および作品番号は、NexToneの作品ﾃﾞｰﾀﾍﾞｰｽ（https://search.nex-tone.co.jp）で確認できます。ｱｰﾃｨｽﾄ名は記載しないでください。</t>
        </r>
      </text>
    </comment>
    <comment ref="L27" authorId="0" shapeId="0" xr:uid="{00000000-0006-0000-0100-00000B000000}">
      <text>
        <r>
          <rPr>
            <b/>
            <sz val="10"/>
            <color indexed="81"/>
            <rFont val="ＭＳ Ｐゴシック"/>
            <family val="3"/>
            <charset val="128"/>
          </rPr>
          <t>右表に放送回数を入力すると、請求金額が「請求額」欄に自動計算されます。使用料の計算方法は、シート「使用料の計算方法」をご確認ください。</t>
        </r>
      </text>
    </comment>
    <comment ref="L29" authorId="0" shapeId="0" xr:uid="{00000000-0006-0000-0100-00000C000000}">
      <text>
        <r>
          <rPr>
            <b/>
            <sz val="10"/>
            <color indexed="81"/>
            <rFont val="ＭＳ Ｐゴシック"/>
            <family val="3"/>
            <charset val="128"/>
          </rPr>
          <t>右表に放送回数を入力すると、請求金額が「請求額」欄に自動計算されます。使用料の計算方法は、シート「使用料の計算方法」をご確認ください。</t>
        </r>
      </text>
    </comment>
    <comment ref="L31" authorId="0" shapeId="0" xr:uid="{00000000-0006-0000-0100-00000D000000}">
      <text>
        <r>
          <rPr>
            <b/>
            <sz val="10"/>
            <color indexed="81"/>
            <rFont val="ＭＳ Ｐゴシック"/>
            <family val="3"/>
            <charset val="128"/>
          </rPr>
          <t>右表に入力した放送回数の合計が100回を超えると、自動的に減額計算を適用した使用料を表示します。</t>
        </r>
        <r>
          <rPr>
            <b/>
            <u/>
            <sz val="10"/>
            <color indexed="81"/>
            <rFont val="ＭＳ Ｐゴシック"/>
            <family val="3"/>
            <charset val="128"/>
          </rPr>
          <t>減額計算の適用には条件があります。詳しくは見出しｼｰﾄ「使用料の計算方法」の「減額計算の適用について」をご確認ください。</t>
        </r>
      </text>
    </comment>
    <comment ref="L33" authorId="0" shapeId="0" xr:uid="{00000000-0006-0000-0100-00000E000000}">
      <text>
        <r>
          <rPr>
            <b/>
            <sz val="10"/>
            <color indexed="81"/>
            <rFont val="ＭＳ Ｐゴシック"/>
            <family val="3"/>
            <charset val="128"/>
          </rPr>
          <t>右表に入力した放送回数の合計が100回を超えると、自動的に減額計算を適用した使用料を表示します。</t>
        </r>
        <r>
          <rPr>
            <b/>
            <u/>
            <sz val="10"/>
            <color indexed="81"/>
            <rFont val="ＭＳ Ｐゴシック"/>
            <family val="3"/>
            <charset val="128"/>
          </rPr>
          <t>減額計算の適用には条件があります。詳しくは見出しｼｰﾄ「使用料の計算方法」の「減額計算の適用について」をご確認ください。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400-000001000000}">
      <text>
        <r>
          <rPr>
            <b/>
            <sz val="16"/>
            <color indexed="81"/>
            <rFont val="ＭＳ Ｐゴシック"/>
            <family val="3"/>
            <charset val="128"/>
          </rPr>
          <t>事前申請では回数の入力は不要です。
放送回数を報告する際は、放送局ごとに回数を入力してください。</t>
        </r>
      </text>
    </comment>
    <comment ref="U2" authorId="0" shapeId="0" xr:uid="{00000000-0006-0000-0400-000002000000}">
      <text>
        <r>
          <rPr>
            <b/>
            <sz val="16"/>
            <color indexed="81"/>
            <rFont val="ＭＳ Ｐゴシック"/>
            <family val="3"/>
            <charset val="128"/>
          </rPr>
          <t>事前申請では回数の入力は不要です。
放送回数を報告する際は、放送局ごとに回数を入力してください。</t>
        </r>
      </text>
    </comment>
    <comment ref="X2" authorId="0" shapeId="0" xr:uid="{00000000-0006-0000-0400-000003000000}">
      <text>
        <r>
          <rPr>
            <b/>
            <sz val="16"/>
            <color indexed="81"/>
            <rFont val="ＭＳ Ｐゴシック"/>
            <family val="3"/>
            <charset val="128"/>
          </rPr>
          <t>事前申請では回数の入力は不要です。
放送回数を報告する際は、放送局ごとに回数を入力してください。</t>
        </r>
      </text>
    </comment>
    <comment ref="AA2" authorId="0" shapeId="0" xr:uid="{00000000-0006-0000-0400-000004000000}">
      <text>
        <r>
          <rPr>
            <b/>
            <sz val="16"/>
            <color indexed="81"/>
            <rFont val="ＭＳ Ｐゴシック"/>
            <family val="3"/>
            <charset val="128"/>
          </rPr>
          <t>事前申請では回数の入力は不要です。
放送回数を報告する際は、放送局ごとに回数を入力してください。</t>
        </r>
      </text>
    </comment>
    <comment ref="AD4" authorId="0" shapeId="0" xr:uid="{00000000-0006-0000-0400-000005000000}">
      <text>
        <r>
          <rPr>
            <b/>
            <sz val="16"/>
            <color indexed="81"/>
            <rFont val="ＭＳ Ｐゴシック"/>
            <family val="3"/>
            <charset val="128"/>
          </rPr>
          <t>事前申請では回数の入力は不要です。
放送回数を報告する際は、放送局ごとに回数を入力してください。</t>
        </r>
      </text>
    </comment>
    <comment ref="D9" authorId="0" shapeId="0" xr:uid="{00000000-0006-0000-0400-000006000000}">
      <text>
        <r>
          <rPr>
            <b/>
            <sz val="16"/>
            <color indexed="81"/>
            <rFont val="ＭＳ Ｐゴシック"/>
            <family val="3"/>
            <charset val="128"/>
          </rPr>
          <t>申込者は広告主または広告関連会社のいずれかで、且つ使用料をお支払いいただく方となります。</t>
        </r>
      </text>
    </comment>
    <comment ref="M9" authorId="0" shapeId="0" xr:uid="{00000000-0006-0000-0400-000007000000}">
      <text>
        <r>
          <rPr>
            <b/>
            <sz val="16"/>
            <color indexed="81"/>
            <rFont val="ＭＳ Ｐゴシック"/>
            <family val="3"/>
            <charset val="128"/>
          </rPr>
          <t>事前申請の際は捺印不要です。放送回数の報告の際は社判を捺印してください。（個人印不可）</t>
        </r>
      </text>
    </comment>
    <comment ref="D17" authorId="0" shapeId="0" xr:uid="{00000000-0006-0000-0400-000008000000}">
      <text>
        <r>
          <rPr>
            <b/>
            <sz val="16"/>
            <color indexed="81"/>
            <rFont val="ＭＳ Ｐゴシック"/>
            <family val="3"/>
            <charset val="128"/>
          </rPr>
          <t>商品名やサービス名、または「企業広告」などの情報を記載してください。</t>
        </r>
      </text>
    </comment>
    <comment ref="D18" authorId="0" shapeId="0" xr:uid="{00000000-0006-0000-0400-000009000000}">
      <text>
        <r>
          <rPr>
            <b/>
            <sz val="16"/>
            <color indexed="81"/>
            <rFont val="ＭＳ Ｐゴシック"/>
            <family val="3"/>
            <charset val="128"/>
          </rPr>
          <t>CMタイトルやバージョン名を記載してください。　　　　例「○○篇15秒」。</t>
        </r>
      </text>
    </comment>
    <comment ref="D19" authorId="0" shapeId="0" xr:uid="{00000000-0006-0000-0400-00000A000000}">
      <text>
        <r>
          <rPr>
            <b/>
            <sz val="16"/>
            <color indexed="81"/>
            <rFont val="ＭＳ Ｐゴシック"/>
            <family val="3"/>
            <charset val="128"/>
          </rPr>
          <t>必ず始期と終期をご記入ください。期間は最大3カ月までとなります。</t>
        </r>
      </text>
    </comment>
    <comment ref="D20" authorId="0" shapeId="0" xr:uid="{00000000-0006-0000-0400-00000B000000}">
      <text>
        <r>
          <rPr>
            <b/>
            <sz val="16"/>
            <color indexed="81"/>
            <rFont val="ＭＳ Ｐゴシック"/>
            <family val="3"/>
            <charset val="128"/>
          </rPr>
          <t>利用する楽曲の題名をご記入ください。CDなどの音源に記載された題名ではなく、NexToneの作品ﾃﾞｰﾀﾍﾞｰｽや作品リストに登録されている題名をご記入ください。</t>
        </r>
      </text>
    </comment>
    <comment ref="D22" authorId="0" shapeId="0" xr:uid="{00000000-0006-0000-0400-00000C000000}">
      <text>
        <r>
          <rPr>
            <b/>
            <sz val="16"/>
            <color indexed="81"/>
            <rFont val="ＭＳ Ｐゴシック"/>
            <family val="3"/>
            <charset val="128"/>
          </rPr>
          <t>利用する楽曲の著作者名またはNexToneが付与した作品番号をご記入ください。著作者名および作品番号は、NexToneの作品ﾃﾞｰﾀﾍﾞｰｽ（https://search.nex-tone.co.jp）で確認できます。ｱｰﾃｨｽﾄ名は記載しないでください。</t>
        </r>
      </text>
    </comment>
    <comment ref="L27" authorId="0" shapeId="0" xr:uid="{00000000-0006-0000-0400-00000D000000}">
      <text>
        <r>
          <rPr>
            <b/>
            <sz val="16"/>
            <color indexed="81"/>
            <rFont val="ＭＳ Ｐゴシック"/>
            <family val="3"/>
            <charset val="128"/>
          </rPr>
          <t>右表に放送回数を入力すると、請求金額が「請求額」欄に自動計算されます。使用料の計算方法は、シート「使用料の計算方法」をご確認ください。</t>
        </r>
      </text>
    </comment>
    <comment ref="L29" authorId="0" shapeId="0" xr:uid="{00000000-0006-0000-0400-00000E000000}">
      <text>
        <r>
          <rPr>
            <b/>
            <sz val="16"/>
            <color indexed="81"/>
            <rFont val="ＭＳ Ｐゴシック"/>
            <family val="3"/>
            <charset val="128"/>
          </rPr>
          <t>右表に放送回数を入力すると、請求金額が「請求額」欄に自動計算されます。使用料の計算方法は、シート「使用料の計算方法」をご確認ください。</t>
        </r>
      </text>
    </comment>
    <comment ref="L31" authorId="0" shapeId="0" xr:uid="{00000000-0006-0000-0400-00000F000000}">
      <text>
        <r>
          <rPr>
            <b/>
            <sz val="16"/>
            <color indexed="81"/>
            <rFont val="ＭＳ Ｐゴシック"/>
            <family val="3"/>
            <charset val="128"/>
          </rPr>
          <t>右表に入力した放送回数の合計が100回を超えると、自動的に減額計算を適用した使用料を表示します。</t>
        </r>
        <r>
          <rPr>
            <b/>
            <u/>
            <sz val="16"/>
            <color indexed="81"/>
            <rFont val="ＭＳ Ｐゴシック"/>
            <family val="3"/>
            <charset val="128"/>
          </rPr>
          <t>減額計算の適用には条件があります。詳しくはシート「使用料の計算方法」の「減額計算の適用について」をご確認ください。</t>
        </r>
      </text>
    </comment>
    <comment ref="L33" authorId="0" shapeId="0" xr:uid="{00000000-0006-0000-0400-000010000000}">
      <text>
        <r>
          <rPr>
            <b/>
            <sz val="16"/>
            <color indexed="81"/>
            <rFont val="ＭＳ Ｐゴシック"/>
            <family val="3"/>
            <charset val="128"/>
          </rPr>
          <t>右表に入力した放送回数の合計が100回を超えると、自動的に減額計算を適用した使用料を表示します。</t>
        </r>
        <r>
          <rPr>
            <b/>
            <u/>
            <sz val="16"/>
            <color indexed="81"/>
            <rFont val="ＭＳ Ｐゴシック"/>
            <family val="3"/>
            <charset val="128"/>
          </rPr>
          <t>減額計算の適用には条件があります。詳しくはシート「使用料の計算方法」の「減額計算の適用について」をご確認ください。</t>
        </r>
      </text>
    </comment>
  </commentList>
</comments>
</file>

<file path=xl/sharedStrings.xml><?xml version="1.0" encoding="utf-8"?>
<sst xmlns="http://schemas.openxmlformats.org/spreadsheetml/2006/main" count="1128" uniqueCount="568">
  <si>
    <t>放 送 局 お よ び 放 送 回 数</t>
    <rPh sb="0" eb="5">
      <t>ホウソウキョク</t>
    </rPh>
    <rPh sb="12" eb="15">
      <t>ホウソウ</t>
    </rPh>
    <rPh sb="16" eb="19">
      <t>カイスウ</t>
    </rPh>
    <phoneticPr fontId="3"/>
  </si>
  <si>
    <t>放送回数報告日   ２０　    　 年        月　　　日</t>
    <rPh sb="0" eb="2">
      <t>ホウソウ</t>
    </rPh>
    <rPh sb="2" eb="4">
      <t>カイスウ</t>
    </rPh>
    <rPh sb="4" eb="6">
      <t>ホウコク</t>
    </rPh>
    <rPh sb="6" eb="7">
      <t>ヒ</t>
    </rPh>
    <rPh sb="19" eb="20">
      <t>ネン</t>
    </rPh>
    <rPh sb="28" eb="29">
      <t>ガツ</t>
    </rPh>
    <rPh sb="32" eb="33">
      <t>ニチ</t>
    </rPh>
    <phoneticPr fontId="3"/>
  </si>
  <si>
    <t>1類</t>
    <rPh sb="1" eb="2">
      <t>ルイ</t>
    </rPh>
    <phoneticPr fontId="3"/>
  </si>
  <si>
    <t>日本テレビ</t>
    <rPh sb="0" eb="1">
      <t>ヒ</t>
    </rPh>
    <rPh sb="1" eb="2">
      <t>ホン</t>
    </rPh>
    <phoneticPr fontId="3"/>
  </si>
  <si>
    <t>NTV</t>
    <phoneticPr fontId="3"/>
  </si>
  <si>
    <t>TBS</t>
    <phoneticPr fontId="3"/>
  </si>
  <si>
    <t>フジテレビ</t>
    <phoneticPr fontId="3"/>
  </si>
  <si>
    <t>CX</t>
    <phoneticPr fontId="3"/>
  </si>
  <si>
    <t>テレビ朝日</t>
    <rPh sb="3" eb="5">
      <t>アサヒ</t>
    </rPh>
    <phoneticPr fontId="3"/>
  </si>
  <si>
    <t>EX</t>
    <phoneticPr fontId="3"/>
  </si>
  <si>
    <t>2類</t>
    <rPh sb="1" eb="2">
      <t>ルイ</t>
    </rPh>
    <phoneticPr fontId="3"/>
  </si>
  <si>
    <t>読売</t>
    <rPh sb="0" eb="2">
      <t>ヨミウリ</t>
    </rPh>
    <phoneticPr fontId="3"/>
  </si>
  <si>
    <t>YTV</t>
    <phoneticPr fontId="3"/>
  </si>
  <si>
    <t>毎日</t>
    <rPh sb="0" eb="2">
      <t>マイニチ</t>
    </rPh>
    <phoneticPr fontId="3"/>
  </si>
  <si>
    <t>MBS</t>
    <phoneticPr fontId="3"/>
  </si>
  <si>
    <t>関西</t>
    <rPh sb="0" eb="2">
      <t>カンサイ</t>
    </rPh>
    <phoneticPr fontId="3"/>
  </si>
  <si>
    <t>KTV</t>
    <phoneticPr fontId="3"/>
  </si>
  <si>
    <t>朝日</t>
    <rPh sb="0" eb="2">
      <t>アサヒ</t>
    </rPh>
    <phoneticPr fontId="3"/>
  </si>
  <si>
    <t>ABC</t>
    <phoneticPr fontId="3"/>
  </si>
  <si>
    <t>テレビ東京</t>
    <rPh sb="3" eb="5">
      <t>トウキョウ</t>
    </rPh>
    <phoneticPr fontId="3"/>
  </si>
  <si>
    <t>TX</t>
    <phoneticPr fontId="3"/>
  </si>
  <si>
    <t>3類</t>
    <rPh sb="1" eb="2">
      <t>ルイ</t>
    </rPh>
    <phoneticPr fontId="3"/>
  </si>
  <si>
    <t>中京</t>
    <rPh sb="0" eb="2">
      <t>チュウキョウ</t>
    </rPh>
    <phoneticPr fontId="3"/>
  </si>
  <si>
    <t>CTV</t>
    <phoneticPr fontId="3"/>
  </si>
  <si>
    <t>CBC</t>
    <phoneticPr fontId="3"/>
  </si>
  <si>
    <t>東海</t>
    <rPh sb="0" eb="2">
      <t>トウカイ</t>
    </rPh>
    <phoneticPr fontId="3"/>
  </si>
  <si>
    <t>THK</t>
    <phoneticPr fontId="3"/>
  </si>
  <si>
    <t>名古屋</t>
    <rPh sb="0" eb="3">
      <t>ナゴヤ</t>
    </rPh>
    <phoneticPr fontId="3"/>
  </si>
  <si>
    <t>NBN</t>
    <phoneticPr fontId="3"/>
  </si>
  <si>
    <t>ご　住　所</t>
    <rPh sb="2" eb="3">
      <t>ジュウ</t>
    </rPh>
    <rPh sb="4" eb="5">
      <t>ショ</t>
    </rPh>
    <phoneticPr fontId="3"/>
  </si>
  <si>
    <t>4類</t>
    <rPh sb="1" eb="2">
      <t>ルイ</t>
    </rPh>
    <phoneticPr fontId="3"/>
  </si>
  <si>
    <t>札幌</t>
    <rPh sb="0" eb="2">
      <t>サッポロ</t>
    </rPh>
    <phoneticPr fontId="3"/>
  </si>
  <si>
    <t>STV</t>
    <phoneticPr fontId="3"/>
  </si>
  <si>
    <t>北海道</t>
    <rPh sb="0" eb="3">
      <t>ホッカイドウ</t>
    </rPh>
    <phoneticPr fontId="3"/>
  </si>
  <si>
    <t>HBC</t>
    <phoneticPr fontId="3"/>
  </si>
  <si>
    <t>北海道文化</t>
    <rPh sb="0" eb="3">
      <t>ホッカイドウ</t>
    </rPh>
    <rPh sb="3" eb="5">
      <t>ブンカ</t>
    </rPh>
    <phoneticPr fontId="3"/>
  </si>
  <si>
    <t>UHB</t>
    <phoneticPr fontId="3"/>
  </si>
  <si>
    <t>北海道ﾃﾚﾋﾞ</t>
    <rPh sb="0" eb="3">
      <t>ホッカイドウ</t>
    </rPh>
    <phoneticPr fontId="3"/>
  </si>
  <si>
    <t>HTB</t>
    <phoneticPr fontId="3"/>
  </si>
  <si>
    <t>東京ﾒﾄﾛﾎﾟﾘﾀﾝ</t>
    <rPh sb="0" eb="2">
      <t>トウキョウ</t>
    </rPh>
    <phoneticPr fontId="3"/>
  </si>
  <si>
    <t>MX</t>
    <phoneticPr fontId="3"/>
  </si>
  <si>
    <t>法　人　名</t>
    <rPh sb="0" eb="1">
      <t>ホウ</t>
    </rPh>
    <rPh sb="2" eb="3">
      <t>ジン</t>
    </rPh>
    <rPh sb="4" eb="5">
      <t>メイ</t>
    </rPh>
    <phoneticPr fontId="3"/>
  </si>
  <si>
    <t>印</t>
    <rPh sb="0" eb="1">
      <t>イン</t>
    </rPh>
    <phoneticPr fontId="3"/>
  </si>
  <si>
    <t>福岡</t>
    <rPh sb="0" eb="2">
      <t>フクオカ</t>
    </rPh>
    <phoneticPr fontId="3"/>
  </si>
  <si>
    <t>FBS</t>
    <phoneticPr fontId="3"/>
  </si>
  <si>
    <t>ＲＫＢ毎日</t>
    <rPh sb="3" eb="5">
      <t>マイニチ</t>
    </rPh>
    <phoneticPr fontId="3"/>
  </si>
  <si>
    <t>RKB</t>
    <phoneticPr fontId="3"/>
  </si>
  <si>
    <t>ﾃﾚﾋﾞ西日本</t>
    <rPh sb="4" eb="5">
      <t>ニシ</t>
    </rPh>
    <rPh sb="5" eb="7">
      <t>ニホン</t>
    </rPh>
    <phoneticPr fontId="3"/>
  </si>
  <si>
    <t>TNC</t>
    <phoneticPr fontId="3"/>
  </si>
  <si>
    <t>九州朝日</t>
    <rPh sb="0" eb="2">
      <t>キュウシュウ</t>
    </rPh>
    <rPh sb="2" eb="4">
      <t>アサヒ</t>
    </rPh>
    <phoneticPr fontId="3"/>
  </si>
  <si>
    <t>KBC</t>
    <phoneticPr fontId="3"/>
  </si>
  <si>
    <t>5類</t>
    <rPh sb="1" eb="2">
      <t>ルイ</t>
    </rPh>
    <phoneticPr fontId="3"/>
  </si>
  <si>
    <t>広島</t>
    <rPh sb="0" eb="2">
      <t>ヒロシマ</t>
    </rPh>
    <phoneticPr fontId="3"/>
  </si>
  <si>
    <t>HTV</t>
    <phoneticPr fontId="3"/>
  </si>
  <si>
    <t>東北</t>
    <rPh sb="0" eb="2">
      <t>トウホク</t>
    </rPh>
    <phoneticPr fontId="3"/>
  </si>
  <si>
    <t>TBC</t>
    <phoneticPr fontId="3"/>
  </si>
  <si>
    <t>仙台</t>
    <rPh sb="0" eb="2">
      <t>センダイ</t>
    </rPh>
    <phoneticPr fontId="3"/>
  </si>
  <si>
    <t>OX</t>
    <phoneticPr fontId="3"/>
  </si>
  <si>
    <t>ﾃﾚﾋﾞ北海道</t>
    <rPh sb="4" eb="7">
      <t>ホッカイドウ</t>
    </rPh>
    <phoneticPr fontId="3"/>
  </si>
  <si>
    <t>TVH</t>
    <phoneticPr fontId="3"/>
  </si>
  <si>
    <t>ご担当者名</t>
    <rPh sb="1" eb="4">
      <t>タントウシャ</t>
    </rPh>
    <rPh sb="4" eb="5">
      <t>メイ</t>
    </rPh>
    <phoneticPr fontId="3"/>
  </si>
  <si>
    <t>部署名</t>
    <rPh sb="0" eb="2">
      <t>ブショ</t>
    </rPh>
    <rPh sb="2" eb="3">
      <t>メイ</t>
    </rPh>
    <phoneticPr fontId="3"/>
  </si>
  <si>
    <t>新潟</t>
    <rPh sb="0" eb="2">
      <t>ニイガタ</t>
    </rPh>
    <phoneticPr fontId="3"/>
  </si>
  <si>
    <t>BSN</t>
    <phoneticPr fontId="3"/>
  </si>
  <si>
    <t>福島</t>
    <rPh sb="0" eb="2">
      <t>フクシマ</t>
    </rPh>
    <phoneticPr fontId="3"/>
  </si>
  <si>
    <t>FTV</t>
    <phoneticPr fontId="3"/>
  </si>
  <si>
    <t>ﾃﾚﾋﾞ愛知</t>
    <rPh sb="4" eb="6">
      <t>アイチ</t>
    </rPh>
    <phoneticPr fontId="3"/>
  </si>
  <si>
    <t>TVA</t>
    <phoneticPr fontId="3"/>
  </si>
  <si>
    <t>信越</t>
    <rPh sb="0" eb="2">
      <t>シンエツ</t>
    </rPh>
    <phoneticPr fontId="3"/>
  </si>
  <si>
    <t>SBC</t>
    <phoneticPr fontId="3"/>
  </si>
  <si>
    <t>新潟総合</t>
    <rPh sb="0" eb="2">
      <t>ニイガタ</t>
    </rPh>
    <rPh sb="2" eb="4">
      <t>ソウゴウ</t>
    </rPh>
    <phoneticPr fontId="3"/>
  </si>
  <si>
    <t>NST</t>
    <phoneticPr fontId="3"/>
  </si>
  <si>
    <t>ﾃﾚﾋﾞ大阪</t>
    <rPh sb="4" eb="6">
      <t>オオサカ</t>
    </rPh>
    <phoneticPr fontId="3"/>
  </si>
  <si>
    <t>TVO</t>
    <phoneticPr fontId="3"/>
  </si>
  <si>
    <t>ＴＥＬ</t>
    <phoneticPr fontId="3"/>
  </si>
  <si>
    <t>ＦＡＸ</t>
    <phoneticPr fontId="3"/>
  </si>
  <si>
    <t>静岡</t>
    <rPh sb="0" eb="2">
      <t>シズオカ</t>
    </rPh>
    <phoneticPr fontId="3"/>
  </si>
  <si>
    <t>SBS</t>
    <phoneticPr fontId="3"/>
  </si>
  <si>
    <t>ﾃﾚﾋﾞ静岡</t>
    <rPh sb="4" eb="6">
      <t>シズオカ</t>
    </rPh>
    <phoneticPr fontId="3"/>
  </si>
  <si>
    <t>SUT</t>
    <phoneticPr fontId="3"/>
  </si>
  <si>
    <t>ＴＶＱ九州</t>
    <rPh sb="3" eb="5">
      <t>キュウシュウ</t>
    </rPh>
    <phoneticPr fontId="3"/>
  </si>
  <si>
    <t>TVQ</t>
    <phoneticPr fontId="3"/>
  </si>
  <si>
    <t>山陽</t>
    <rPh sb="0" eb="2">
      <t>サンヨウ</t>
    </rPh>
    <phoneticPr fontId="3"/>
  </si>
  <si>
    <t>RSK</t>
    <phoneticPr fontId="3"/>
  </si>
  <si>
    <t>ｅ－ｍａｉｌ</t>
    <phoneticPr fontId="3"/>
  </si>
  <si>
    <t>中国</t>
    <rPh sb="0" eb="2">
      <t>チュウゴク</t>
    </rPh>
    <phoneticPr fontId="3"/>
  </si>
  <si>
    <t>RCC</t>
    <phoneticPr fontId="3"/>
  </si>
  <si>
    <t>②　利　用　内　容</t>
    <rPh sb="2" eb="3">
      <t>リ</t>
    </rPh>
    <rPh sb="4" eb="5">
      <t>ヨウ</t>
    </rPh>
    <rPh sb="6" eb="7">
      <t>ナイ</t>
    </rPh>
    <rPh sb="8" eb="9">
      <t>カタチ</t>
    </rPh>
    <phoneticPr fontId="3"/>
  </si>
  <si>
    <t>広告主名</t>
    <rPh sb="0" eb="3">
      <t>コウコクヌシ</t>
    </rPh>
    <rPh sb="3" eb="4">
      <t>メイ</t>
    </rPh>
    <phoneticPr fontId="3"/>
  </si>
  <si>
    <t>6類</t>
    <rPh sb="1" eb="2">
      <t>ルイ</t>
    </rPh>
    <phoneticPr fontId="3"/>
  </si>
  <si>
    <t>青森</t>
    <rPh sb="0" eb="2">
      <t>アオモリ</t>
    </rPh>
    <phoneticPr fontId="3"/>
  </si>
  <si>
    <t>RAB</t>
    <phoneticPr fontId="3"/>
  </si>
  <si>
    <t>青森テレビ</t>
    <rPh sb="0" eb="2">
      <t>アオモリ</t>
    </rPh>
    <phoneticPr fontId="3"/>
  </si>
  <si>
    <t>ATV</t>
    <phoneticPr fontId="3"/>
  </si>
  <si>
    <t>岩手めんこい</t>
    <rPh sb="0" eb="2">
      <t>イワテ</t>
    </rPh>
    <phoneticPr fontId="3"/>
  </si>
  <si>
    <t>MIT</t>
    <phoneticPr fontId="3"/>
  </si>
  <si>
    <t>青森朝日</t>
    <rPh sb="0" eb="2">
      <t>アオモリ</t>
    </rPh>
    <rPh sb="2" eb="4">
      <t>アサヒ</t>
    </rPh>
    <phoneticPr fontId="3"/>
  </si>
  <si>
    <t>ABA</t>
    <phoneticPr fontId="3"/>
  </si>
  <si>
    <t>とちぎテレビ</t>
    <phoneticPr fontId="3"/>
  </si>
  <si>
    <t>GYT</t>
    <phoneticPr fontId="3"/>
  </si>
  <si>
    <t>商品名</t>
    <rPh sb="0" eb="3">
      <t>ショウヒンメイ</t>
    </rPh>
    <phoneticPr fontId="3"/>
  </si>
  <si>
    <t>ﾃﾚﾋﾞ岩手</t>
    <rPh sb="4" eb="6">
      <t>イワテ</t>
    </rPh>
    <phoneticPr fontId="3"/>
  </si>
  <si>
    <t>TVI</t>
    <phoneticPr fontId="3"/>
  </si>
  <si>
    <t>ＩＢＣ岩手</t>
    <rPh sb="3" eb="5">
      <t>イワテ</t>
    </rPh>
    <phoneticPr fontId="3"/>
  </si>
  <si>
    <t>IBC</t>
    <phoneticPr fontId="3"/>
  </si>
  <si>
    <t>秋田テレビ</t>
    <rPh sb="0" eb="2">
      <t>アキタ</t>
    </rPh>
    <phoneticPr fontId="3"/>
  </si>
  <si>
    <t>AKT</t>
    <phoneticPr fontId="3"/>
  </si>
  <si>
    <t>岩手朝日</t>
    <rPh sb="0" eb="2">
      <t>イワテ</t>
    </rPh>
    <rPh sb="2" eb="4">
      <t>アサヒ</t>
    </rPh>
    <phoneticPr fontId="3"/>
  </si>
  <si>
    <t>IAT</t>
    <phoneticPr fontId="3"/>
  </si>
  <si>
    <t>群馬テレビ</t>
    <rPh sb="0" eb="2">
      <t>グンマ</t>
    </rPh>
    <phoneticPr fontId="3"/>
  </si>
  <si>
    <t>GTV</t>
    <phoneticPr fontId="3"/>
  </si>
  <si>
    <t>ＣＭ題名</t>
    <rPh sb="2" eb="4">
      <t>ダイメイ</t>
    </rPh>
    <phoneticPr fontId="3"/>
  </si>
  <si>
    <t>宮城</t>
    <rPh sb="0" eb="2">
      <t>ミヤギ</t>
    </rPh>
    <phoneticPr fontId="3"/>
  </si>
  <si>
    <t>MMT</t>
    <phoneticPr fontId="3"/>
  </si>
  <si>
    <t>ﾃﾚﾋﾞﾕｰ山形</t>
    <rPh sb="6" eb="8">
      <t>ヤマガタ</t>
    </rPh>
    <phoneticPr fontId="3"/>
  </si>
  <si>
    <t>TUY</t>
    <phoneticPr fontId="3"/>
  </si>
  <si>
    <t>さくらんぼ</t>
    <phoneticPr fontId="3"/>
  </si>
  <si>
    <t>SAY</t>
    <phoneticPr fontId="3"/>
  </si>
  <si>
    <t>東日本</t>
    <rPh sb="0" eb="3">
      <t>ヒガシニホン</t>
    </rPh>
    <phoneticPr fontId="3"/>
  </si>
  <si>
    <t>KHB</t>
    <phoneticPr fontId="3"/>
  </si>
  <si>
    <t>ﾃﾚﾋﾞ埼玉</t>
    <rPh sb="4" eb="6">
      <t>サイタマ</t>
    </rPh>
    <phoneticPr fontId="3"/>
  </si>
  <si>
    <t>TVS</t>
    <phoneticPr fontId="3"/>
  </si>
  <si>
    <t>　20   　年　　　月　　　日　～　　20 　　年　　　月　　　日</t>
    <rPh sb="7" eb="8">
      <t>ネン</t>
    </rPh>
    <rPh sb="11" eb="12">
      <t>ガツ</t>
    </rPh>
    <rPh sb="15" eb="16">
      <t>ニチ</t>
    </rPh>
    <rPh sb="25" eb="26">
      <t>ネン</t>
    </rPh>
    <rPh sb="29" eb="30">
      <t>ガツ</t>
    </rPh>
    <rPh sb="33" eb="34">
      <t>ニチ</t>
    </rPh>
    <phoneticPr fontId="3"/>
  </si>
  <si>
    <t>秋田</t>
    <rPh sb="0" eb="2">
      <t>アキタ</t>
    </rPh>
    <phoneticPr fontId="3"/>
  </si>
  <si>
    <t>ABS</t>
    <phoneticPr fontId="3"/>
  </si>
  <si>
    <t>ﾃﾚﾋﾞﾕｰ福島</t>
    <rPh sb="6" eb="8">
      <t>フクシマ</t>
    </rPh>
    <phoneticPr fontId="3"/>
  </si>
  <si>
    <t>TUF</t>
    <phoneticPr fontId="3"/>
  </si>
  <si>
    <t>長野</t>
    <rPh sb="0" eb="2">
      <t>ナガノ</t>
    </rPh>
    <phoneticPr fontId="3"/>
  </si>
  <si>
    <t>NBS</t>
    <phoneticPr fontId="3"/>
  </si>
  <si>
    <t>秋田朝日</t>
    <rPh sb="0" eb="2">
      <t>アキタ</t>
    </rPh>
    <rPh sb="2" eb="4">
      <t>アサヒ</t>
    </rPh>
    <phoneticPr fontId="3"/>
  </si>
  <si>
    <t>AAB</t>
    <phoneticPr fontId="3"/>
  </si>
  <si>
    <t>千葉</t>
    <rPh sb="0" eb="2">
      <t>チバ</t>
    </rPh>
    <phoneticPr fontId="3"/>
  </si>
  <si>
    <t>CTC</t>
    <phoneticPr fontId="3"/>
  </si>
  <si>
    <t>著作物題名</t>
    <rPh sb="0" eb="3">
      <t>チョサクブツ</t>
    </rPh>
    <rPh sb="3" eb="5">
      <t>ダイメイ</t>
    </rPh>
    <phoneticPr fontId="3"/>
  </si>
  <si>
    <t>山形</t>
    <rPh sb="0" eb="2">
      <t>ヤマガタ</t>
    </rPh>
    <phoneticPr fontId="3"/>
  </si>
  <si>
    <t>YBC</t>
    <phoneticPr fontId="3"/>
  </si>
  <si>
    <t>ﾃﾚﾋﾞ山梨</t>
    <rPh sb="4" eb="5">
      <t>ヤマガタ</t>
    </rPh>
    <rPh sb="5" eb="6">
      <t>ナシ</t>
    </rPh>
    <phoneticPr fontId="3"/>
  </si>
  <si>
    <t>UTY</t>
    <phoneticPr fontId="3"/>
  </si>
  <si>
    <t>富山</t>
    <rPh sb="0" eb="2">
      <t>トヤマ</t>
    </rPh>
    <phoneticPr fontId="3"/>
  </si>
  <si>
    <t>BBT</t>
    <phoneticPr fontId="3"/>
  </si>
  <si>
    <t>山形テレビ</t>
    <rPh sb="0" eb="2">
      <t>ヤマガタ</t>
    </rPh>
    <phoneticPr fontId="3"/>
  </si>
  <si>
    <t>YTS</t>
    <phoneticPr fontId="3"/>
  </si>
  <si>
    <t>ﾃﾚﾋﾞ神奈川</t>
    <rPh sb="4" eb="7">
      <t>カナガワ</t>
    </rPh>
    <phoneticPr fontId="3"/>
  </si>
  <si>
    <t>TVK</t>
    <phoneticPr fontId="3"/>
  </si>
  <si>
    <t>福島中央</t>
    <rPh sb="0" eb="2">
      <t>フクシマ</t>
    </rPh>
    <rPh sb="2" eb="4">
      <t>チュウオウ</t>
    </rPh>
    <phoneticPr fontId="3"/>
  </si>
  <si>
    <t>FCT</t>
    <phoneticPr fontId="3"/>
  </si>
  <si>
    <t>ﾁｭｰﾘｯﾌﾟ</t>
    <phoneticPr fontId="3"/>
  </si>
  <si>
    <t>TUT</t>
    <phoneticPr fontId="3"/>
  </si>
  <si>
    <t>石川</t>
    <rPh sb="0" eb="2">
      <t>イシカワ</t>
    </rPh>
    <phoneticPr fontId="3"/>
  </si>
  <si>
    <t>ITC</t>
    <phoneticPr fontId="3"/>
  </si>
  <si>
    <t>KFB</t>
    <phoneticPr fontId="3"/>
  </si>
  <si>
    <t>岐阜</t>
    <rPh sb="0" eb="2">
      <t>ギフ</t>
    </rPh>
    <phoneticPr fontId="3"/>
  </si>
  <si>
    <t>GBS</t>
    <phoneticPr fontId="3"/>
  </si>
  <si>
    <t>作品コード</t>
    <phoneticPr fontId="3"/>
  </si>
  <si>
    <t>ﾃﾚﾋﾞ新潟</t>
    <rPh sb="4" eb="6">
      <t>ニイガタ</t>
    </rPh>
    <phoneticPr fontId="3"/>
  </si>
  <si>
    <t>TeNY</t>
    <phoneticPr fontId="3"/>
  </si>
  <si>
    <t>北陸</t>
    <rPh sb="0" eb="2">
      <t>ホクリク</t>
    </rPh>
    <phoneticPr fontId="3"/>
  </si>
  <si>
    <t>MRO</t>
    <phoneticPr fontId="3"/>
  </si>
  <si>
    <t>福井テレビ</t>
    <rPh sb="0" eb="2">
      <t>フクイ</t>
    </rPh>
    <phoneticPr fontId="3"/>
  </si>
  <si>
    <t>FTB</t>
    <phoneticPr fontId="3"/>
  </si>
  <si>
    <t xml:space="preserve">新潟ﾃﾚﾋﾞ21  </t>
    <rPh sb="0" eb="2">
      <t>ニイガタ</t>
    </rPh>
    <phoneticPr fontId="3"/>
  </si>
  <si>
    <t>UX</t>
    <phoneticPr fontId="3"/>
  </si>
  <si>
    <t>三重</t>
    <rPh sb="0" eb="2">
      <t>ミエ</t>
    </rPh>
    <phoneticPr fontId="3"/>
  </si>
  <si>
    <t>MTV</t>
    <phoneticPr fontId="3"/>
  </si>
  <si>
    <t>作詞者名・作曲者名
（訳詞者名・編曲者名）</t>
    <phoneticPr fontId="3"/>
  </si>
  <si>
    <t>ﾃﾚﾋﾞ信州</t>
    <rPh sb="4" eb="6">
      <t>シンシュウ</t>
    </rPh>
    <phoneticPr fontId="3"/>
  </si>
  <si>
    <t>TSB</t>
    <phoneticPr fontId="3"/>
  </si>
  <si>
    <t>山陰</t>
    <rPh sb="0" eb="2">
      <t>サンイン</t>
    </rPh>
    <phoneticPr fontId="3"/>
  </si>
  <si>
    <t>BSS</t>
    <phoneticPr fontId="3"/>
  </si>
  <si>
    <t>山陰中央</t>
    <rPh sb="0" eb="2">
      <t>サンイン</t>
    </rPh>
    <rPh sb="2" eb="4">
      <t>チュウオウ</t>
    </rPh>
    <phoneticPr fontId="3"/>
  </si>
  <si>
    <t>TSK</t>
    <phoneticPr fontId="3"/>
  </si>
  <si>
    <t>長野朝日</t>
    <rPh sb="0" eb="2">
      <t>ナガノ</t>
    </rPh>
    <rPh sb="2" eb="4">
      <t>アサヒ</t>
    </rPh>
    <phoneticPr fontId="3"/>
  </si>
  <si>
    <t>ABN</t>
    <phoneticPr fontId="3"/>
  </si>
  <si>
    <t>びわ湖</t>
    <rPh sb="2" eb="3">
      <t>ビワコ</t>
    </rPh>
    <phoneticPr fontId="3"/>
  </si>
  <si>
    <t>BBC</t>
    <phoneticPr fontId="3"/>
  </si>
  <si>
    <t>山梨</t>
    <rPh sb="0" eb="2">
      <t>ヤマナシ</t>
    </rPh>
    <phoneticPr fontId="3"/>
  </si>
  <si>
    <t>YBS</t>
    <phoneticPr fontId="3"/>
  </si>
  <si>
    <t>ﾃﾚﾋﾞ山口</t>
    <rPh sb="4" eb="6">
      <t>ヤマグチ</t>
    </rPh>
    <phoneticPr fontId="3"/>
  </si>
  <si>
    <t>TYS</t>
    <phoneticPr fontId="3"/>
  </si>
  <si>
    <t>岡山</t>
    <rPh sb="0" eb="2">
      <t>オカヤマ</t>
    </rPh>
    <phoneticPr fontId="3"/>
  </si>
  <si>
    <t>OHK</t>
    <phoneticPr fontId="3"/>
  </si>
  <si>
    <t>静岡朝日</t>
    <rPh sb="0" eb="2">
      <t>シズオカ</t>
    </rPh>
    <rPh sb="2" eb="4">
      <t>アサヒ</t>
    </rPh>
    <phoneticPr fontId="3"/>
  </si>
  <si>
    <t>SATV</t>
    <phoneticPr fontId="3"/>
  </si>
  <si>
    <t>京都</t>
    <rPh sb="0" eb="2">
      <t>キョウト</t>
    </rPh>
    <phoneticPr fontId="3"/>
  </si>
  <si>
    <t>KBS</t>
    <phoneticPr fontId="3"/>
  </si>
  <si>
    <t>静岡第一</t>
    <rPh sb="0" eb="2">
      <t>シズオカ</t>
    </rPh>
    <rPh sb="2" eb="4">
      <t>ダイイチ</t>
    </rPh>
    <phoneticPr fontId="3"/>
  </si>
  <si>
    <t>SDT</t>
    <phoneticPr fontId="3"/>
  </si>
  <si>
    <t>あいテレビ</t>
    <phoneticPr fontId="3"/>
  </si>
  <si>
    <t>ITV</t>
    <phoneticPr fontId="3"/>
  </si>
  <si>
    <t>ﾃﾚﾋﾞ新広島</t>
    <rPh sb="4" eb="5">
      <t>シン</t>
    </rPh>
    <rPh sb="5" eb="7">
      <t>ヒロシマ</t>
    </rPh>
    <phoneticPr fontId="3"/>
  </si>
  <si>
    <t>TSS</t>
    <phoneticPr fontId="3"/>
  </si>
  <si>
    <t>北陸朝日</t>
    <rPh sb="0" eb="2">
      <t>ホクリク</t>
    </rPh>
    <rPh sb="2" eb="4">
      <t>アサヒ</t>
    </rPh>
    <phoneticPr fontId="3"/>
  </si>
  <si>
    <t>HAB</t>
    <phoneticPr fontId="3"/>
  </si>
  <si>
    <t>奈良</t>
    <rPh sb="0" eb="2">
      <t>ナラ</t>
    </rPh>
    <phoneticPr fontId="3"/>
  </si>
  <si>
    <t>TVN</t>
    <phoneticPr fontId="3"/>
  </si>
  <si>
    <t>テレビＣＭ放送使用料計算</t>
    <rPh sb="5" eb="7">
      <t>ホウソウ</t>
    </rPh>
    <rPh sb="7" eb="10">
      <t>シヨウリョウ</t>
    </rPh>
    <rPh sb="10" eb="12">
      <t>ケイサン</t>
    </rPh>
    <phoneticPr fontId="3"/>
  </si>
  <si>
    <t>北日本</t>
    <rPh sb="0" eb="3">
      <t>キタニホン</t>
    </rPh>
    <phoneticPr fontId="3"/>
  </si>
  <si>
    <t>KNB</t>
    <phoneticPr fontId="3"/>
  </si>
  <si>
    <t>ﾃﾚﾋﾞ高知</t>
    <rPh sb="4" eb="6">
      <t>コウチ</t>
    </rPh>
    <phoneticPr fontId="3"/>
  </si>
  <si>
    <t>KUTV</t>
    <phoneticPr fontId="3"/>
  </si>
  <si>
    <t>ﾃﾚﾋﾞ愛媛</t>
    <rPh sb="4" eb="6">
      <t>エヒメ</t>
    </rPh>
    <phoneticPr fontId="3"/>
  </si>
  <si>
    <t>EBC</t>
    <phoneticPr fontId="3"/>
  </si>
  <si>
    <t>広島ホーム</t>
    <rPh sb="0" eb="2">
      <t>ヒロシマ</t>
    </rPh>
    <phoneticPr fontId="3"/>
  </si>
  <si>
    <t>HOME</t>
    <phoneticPr fontId="3"/>
  </si>
  <si>
    <t>サンテレビ</t>
    <phoneticPr fontId="3"/>
  </si>
  <si>
    <t>SUN</t>
    <phoneticPr fontId="3"/>
  </si>
  <si>
    <t>類別</t>
    <rPh sb="0" eb="2">
      <t>ルイベツ</t>
    </rPh>
    <phoneticPr fontId="3"/>
  </si>
  <si>
    <t>単価</t>
    <rPh sb="0" eb="2">
      <t>タンカ</t>
    </rPh>
    <phoneticPr fontId="3"/>
  </si>
  <si>
    <t>放送回数</t>
    <rPh sb="0" eb="2">
      <t>ホウソウ</t>
    </rPh>
    <rPh sb="2" eb="4">
      <t>カイスウ</t>
    </rPh>
    <phoneticPr fontId="3"/>
  </si>
  <si>
    <t>類別使用料計</t>
    <rPh sb="0" eb="2">
      <t>ルイベツ</t>
    </rPh>
    <rPh sb="2" eb="4">
      <t>シヨウ</t>
    </rPh>
    <rPh sb="4" eb="5">
      <t>リョウ</t>
    </rPh>
    <rPh sb="5" eb="6">
      <t>ケイ</t>
    </rPh>
    <phoneticPr fontId="3"/>
  </si>
  <si>
    <t>使用料</t>
    <rPh sb="0" eb="3">
      <t>シヨウリョウ</t>
    </rPh>
    <phoneticPr fontId="3"/>
  </si>
  <si>
    <t>ﾃﾚﾋﾞ金沢</t>
    <rPh sb="4" eb="6">
      <t>カナザワ</t>
    </rPh>
    <phoneticPr fontId="3"/>
  </si>
  <si>
    <t>KTK</t>
    <phoneticPr fontId="3"/>
  </si>
  <si>
    <t>長崎</t>
    <rPh sb="0" eb="2">
      <t>ナガサキ</t>
    </rPh>
    <phoneticPr fontId="3"/>
  </si>
  <si>
    <t>NBC</t>
    <phoneticPr fontId="3"/>
  </si>
  <si>
    <t>高知さんさん</t>
    <rPh sb="0" eb="2">
      <t>コウチ</t>
    </rPh>
    <phoneticPr fontId="3"/>
  </si>
  <si>
    <t>KSS</t>
    <phoneticPr fontId="3"/>
  </si>
  <si>
    <t>山口朝日</t>
    <rPh sb="0" eb="2">
      <t>ヤマグチ</t>
    </rPh>
    <rPh sb="2" eb="4">
      <t>アサヒ</t>
    </rPh>
    <phoneticPr fontId="3"/>
  </si>
  <si>
    <t>YAB</t>
    <phoneticPr fontId="3"/>
  </si>
  <si>
    <t>ﾃﾚﾋﾞ和歌山</t>
    <rPh sb="4" eb="7">
      <t>ワカヤマ</t>
    </rPh>
    <phoneticPr fontId="3"/>
  </si>
  <si>
    <t>WTV</t>
    <phoneticPr fontId="3"/>
  </si>
  <si>
    <t>×</t>
    <phoneticPr fontId="3"/>
  </si>
  <si>
    <t>＝</t>
    <phoneticPr fontId="3"/>
  </si>
  <si>
    <t>消費税</t>
    <rPh sb="0" eb="3">
      <t>ショウヒゼイ</t>
    </rPh>
    <phoneticPr fontId="3"/>
  </si>
  <si>
    <t>福井</t>
    <rPh sb="0" eb="2">
      <t>フクイ</t>
    </rPh>
    <phoneticPr fontId="3"/>
  </si>
  <si>
    <t>FBC</t>
    <phoneticPr fontId="3"/>
  </si>
  <si>
    <t>熊本</t>
    <rPh sb="0" eb="2">
      <t>クマモト</t>
    </rPh>
    <phoneticPr fontId="3"/>
  </si>
  <si>
    <t>RKK</t>
    <phoneticPr fontId="3"/>
  </si>
  <si>
    <t>サガ</t>
    <phoneticPr fontId="3"/>
  </si>
  <si>
    <t>STS</t>
    <phoneticPr fontId="3"/>
  </si>
  <si>
    <t>瀬戸内海</t>
    <rPh sb="0" eb="4">
      <t>セトナイカイ</t>
    </rPh>
    <phoneticPr fontId="3"/>
  </si>
  <si>
    <t>KSB</t>
    <phoneticPr fontId="3"/>
  </si>
  <si>
    <t>ﾃﾚﾋﾞせとうち</t>
    <phoneticPr fontId="3"/>
  </si>
  <si>
    <t>TSC</t>
    <phoneticPr fontId="3"/>
  </si>
  <si>
    <t>請求額</t>
    <rPh sb="0" eb="3">
      <t>セイキュウガク</t>
    </rPh>
    <phoneticPr fontId="3"/>
  </si>
  <si>
    <t>日本海</t>
    <rPh sb="0" eb="3">
      <t>ニホンカイ</t>
    </rPh>
    <phoneticPr fontId="3"/>
  </si>
  <si>
    <t>NKT</t>
    <phoneticPr fontId="3"/>
  </si>
  <si>
    <t>大分</t>
    <rPh sb="0" eb="2">
      <t>オオイタ</t>
    </rPh>
    <phoneticPr fontId="3"/>
  </si>
  <si>
    <t>OBS</t>
    <phoneticPr fontId="3"/>
  </si>
  <si>
    <t>ﾃﾚﾋﾞ長崎</t>
    <rPh sb="4" eb="6">
      <t>ナガサキ</t>
    </rPh>
    <phoneticPr fontId="3"/>
  </si>
  <si>
    <t>KTN</t>
    <phoneticPr fontId="3"/>
  </si>
  <si>
    <t>愛媛朝日</t>
    <rPh sb="0" eb="2">
      <t>エヒメ</t>
    </rPh>
    <rPh sb="2" eb="4">
      <t>アサヒ</t>
    </rPh>
    <phoneticPr fontId="3"/>
  </si>
  <si>
    <t>EAT</t>
    <phoneticPr fontId="3"/>
  </si>
  <si>
    <t xml:space="preserve">上記＊1＊2の条件を満たす場合に限り
減額使用料を適用します。 </t>
    <phoneticPr fontId="3"/>
  </si>
  <si>
    <t>山口</t>
    <rPh sb="0" eb="2">
      <t>ヤマグチ</t>
    </rPh>
    <phoneticPr fontId="3"/>
  </si>
  <si>
    <t>KRY</t>
    <phoneticPr fontId="3"/>
  </si>
  <si>
    <t>宮崎</t>
    <rPh sb="0" eb="2">
      <t>ミヤザキ</t>
    </rPh>
    <phoneticPr fontId="3"/>
  </si>
  <si>
    <t>MRT</t>
    <phoneticPr fontId="3"/>
  </si>
  <si>
    <t>ﾃﾚﾋﾞ熊本</t>
    <rPh sb="4" eb="6">
      <t>クマモト</t>
    </rPh>
    <phoneticPr fontId="3"/>
  </si>
  <si>
    <t>TKU</t>
    <phoneticPr fontId="3"/>
  </si>
  <si>
    <t>長崎文化</t>
    <rPh sb="0" eb="4">
      <t>ナガサキブンカ</t>
    </rPh>
    <phoneticPr fontId="3"/>
  </si>
  <si>
    <t>NCC</t>
    <phoneticPr fontId="3"/>
  </si>
  <si>
    <t>減額使用料</t>
    <rPh sb="0" eb="2">
      <t>ゲンガク</t>
    </rPh>
    <rPh sb="2" eb="5">
      <t>シヨウリョウ</t>
    </rPh>
    <phoneticPr fontId="3"/>
  </si>
  <si>
    <t>四国</t>
    <rPh sb="0" eb="2">
      <t>シコク</t>
    </rPh>
    <phoneticPr fontId="3"/>
  </si>
  <si>
    <t>JRT</t>
    <phoneticPr fontId="3"/>
  </si>
  <si>
    <t>南日本</t>
    <rPh sb="0" eb="1">
      <t>ミナミ</t>
    </rPh>
    <rPh sb="1" eb="3">
      <t>ニホン</t>
    </rPh>
    <phoneticPr fontId="3"/>
  </si>
  <si>
    <t>MBC</t>
    <phoneticPr fontId="3"/>
  </si>
  <si>
    <t>ﾃﾚﾋﾞ宮崎</t>
    <rPh sb="4" eb="6">
      <t>ミヤザキ</t>
    </rPh>
    <phoneticPr fontId="3"/>
  </si>
  <si>
    <t>UMK</t>
    <phoneticPr fontId="3"/>
  </si>
  <si>
    <t>熊本朝日</t>
    <rPh sb="0" eb="2">
      <t>クマモト</t>
    </rPh>
    <rPh sb="2" eb="4">
      <t>アサヒ</t>
    </rPh>
    <phoneticPr fontId="3"/>
  </si>
  <si>
    <t>KAB</t>
    <phoneticPr fontId="3"/>
  </si>
  <si>
    <t>西日本</t>
    <rPh sb="0" eb="3">
      <t>ニシニホン</t>
    </rPh>
    <phoneticPr fontId="3"/>
  </si>
  <si>
    <t>RNC</t>
    <phoneticPr fontId="3"/>
  </si>
  <si>
    <t>琉球</t>
    <rPh sb="0" eb="2">
      <t>リュウキュウ</t>
    </rPh>
    <phoneticPr fontId="3"/>
  </si>
  <si>
    <t>RBC</t>
    <phoneticPr fontId="3"/>
  </si>
  <si>
    <t>鹿児島テレビ</t>
    <rPh sb="0" eb="3">
      <t>カゴシマ</t>
    </rPh>
    <phoneticPr fontId="3"/>
  </si>
  <si>
    <t>KTS</t>
    <phoneticPr fontId="3"/>
  </si>
  <si>
    <t>大分朝日</t>
    <rPh sb="0" eb="2">
      <t>オオイタ</t>
    </rPh>
    <rPh sb="2" eb="4">
      <t>アサヒ</t>
    </rPh>
    <phoneticPr fontId="3"/>
  </si>
  <si>
    <t>OAB</t>
    <phoneticPr fontId="3"/>
  </si>
  <si>
    <t>減額請求額</t>
    <rPh sb="0" eb="2">
      <t>ゲンガク</t>
    </rPh>
    <rPh sb="2" eb="5">
      <t>セイキュウガク</t>
    </rPh>
    <phoneticPr fontId="3"/>
  </si>
  <si>
    <t>南海</t>
    <rPh sb="0" eb="2">
      <t>ナンカイ</t>
    </rPh>
    <phoneticPr fontId="3"/>
  </si>
  <si>
    <t>RNB</t>
    <phoneticPr fontId="3"/>
  </si>
  <si>
    <t>沖縄</t>
    <rPh sb="0" eb="2">
      <t>オキナワ</t>
    </rPh>
    <phoneticPr fontId="3"/>
  </si>
  <si>
    <t>OTV</t>
    <phoneticPr fontId="3"/>
  </si>
  <si>
    <t>鹿児島</t>
    <rPh sb="0" eb="3">
      <t>カゴシマ</t>
    </rPh>
    <phoneticPr fontId="3"/>
  </si>
  <si>
    <t>KKB</t>
    <phoneticPr fontId="3"/>
  </si>
  <si>
    <t>合計</t>
    <rPh sb="0" eb="2">
      <t>ゴウケイ</t>
    </rPh>
    <phoneticPr fontId="3"/>
  </si>
  <si>
    <t>ｲ</t>
    <phoneticPr fontId="3"/>
  </si>
  <si>
    <t>ﾛ</t>
    <phoneticPr fontId="3"/>
  </si>
  <si>
    <t>ﾛ÷ｲ＝A少数点第3位四捨五入</t>
    <rPh sb="5" eb="7">
      <t>ショウスウ</t>
    </rPh>
    <rPh sb="7" eb="8">
      <t>テン</t>
    </rPh>
    <rPh sb="8" eb="9">
      <t>ダイ</t>
    </rPh>
    <rPh sb="10" eb="11">
      <t>イ</t>
    </rPh>
    <rPh sb="11" eb="15">
      <t>シシャゴニュウ</t>
    </rPh>
    <phoneticPr fontId="3"/>
  </si>
  <si>
    <t>高知</t>
    <rPh sb="0" eb="2">
      <t>コウチ</t>
    </rPh>
    <phoneticPr fontId="3"/>
  </si>
  <si>
    <t>RKC</t>
    <phoneticPr fontId="3"/>
  </si>
  <si>
    <t>琉球朝日</t>
    <rPh sb="0" eb="2">
      <t>リュウキュウ</t>
    </rPh>
    <rPh sb="2" eb="4">
      <t>アサヒ</t>
    </rPh>
    <phoneticPr fontId="3"/>
  </si>
  <si>
    <t>QAB</t>
    <phoneticPr fontId="3"/>
  </si>
  <si>
    <t>※請求書記載の支払期日までにお支払いください。</t>
    <rPh sb="1" eb="4">
      <t>セイキュウショ</t>
    </rPh>
    <rPh sb="4" eb="6">
      <t>キサイ</t>
    </rPh>
    <rPh sb="7" eb="9">
      <t>シハライ</t>
    </rPh>
    <rPh sb="9" eb="11">
      <t>キジツ</t>
    </rPh>
    <rPh sb="15" eb="17">
      <t>シハラ</t>
    </rPh>
    <phoneticPr fontId="3"/>
  </si>
  <si>
    <t>Ａ（平均単価）</t>
    <rPh sb="2" eb="4">
      <t>ヘイキン</t>
    </rPh>
    <rPh sb="4" eb="6">
      <t>タンカ</t>
    </rPh>
    <phoneticPr fontId="3"/>
  </si>
  <si>
    <t>長崎国際</t>
    <rPh sb="0" eb="2">
      <t>ナガサキ</t>
    </rPh>
    <rPh sb="2" eb="4">
      <t>コクサイ</t>
    </rPh>
    <phoneticPr fontId="3"/>
  </si>
  <si>
    <t>NIB</t>
    <phoneticPr fontId="3"/>
  </si>
  <si>
    <t>※なお、振込手数料はお振込人のご負担となりますのでご了承ください。</t>
    <rPh sb="4" eb="6">
      <t>フリコミ</t>
    </rPh>
    <rPh sb="6" eb="9">
      <t>テスウリョウ</t>
    </rPh>
    <rPh sb="11" eb="13">
      <t>フリコミ</t>
    </rPh>
    <rPh sb="13" eb="14">
      <t>ヒト</t>
    </rPh>
    <rPh sb="16" eb="18">
      <t>フタン</t>
    </rPh>
    <rPh sb="26" eb="28">
      <t>リョウショウ</t>
    </rPh>
    <phoneticPr fontId="3"/>
  </si>
  <si>
    <t>熊本県民</t>
    <rPh sb="0" eb="2">
      <t>クマモト</t>
    </rPh>
    <rPh sb="2" eb="4">
      <t>ケンミン</t>
    </rPh>
    <phoneticPr fontId="3"/>
  </si>
  <si>
    <t>KKT</t>
    <phoneticPr fontId="3"/>
  </si>
  <si>
    <t>ﾃﾚﾋﾞ大分</t>
    <rPh sb="4" eb="6">
      <t>オオイタ</t>
    </rPh>
    <phoneticPr fontId="3"/>
  </si>
  <si>
    <t>TOS</t>
    <phoneticPr fontId="3"/>
  </si>
  <si>
    <t>100回まで</t>
    <rPh sb="3" eb="4">
      <t>カイ</t>
    </rPh>
    <phoneticPr fontId="3"/>
  </si>
  <si>
    <t>A</t>
    <phoneticPr fontId="3"/>
  </si>
  <si>
    <t>鹿児島読売</t>
    <rPh sb="0" eb="3">
      <t>カゴシマ</t>
    </rPh>
    <rPh sb="3" eb="5">
      <t>ヨミウリ</t>
    </rPh>
    <phoneticPr fontId="3"/>
  </si>
  <si>
    <t>KYT</t>
    <phoneticPr fontId="3"/>
  </si>
  <si>
    <t>101～300回</t>
    <rPh sb="7" eb="8">
      <t>カイ</t>
    </rPh>
    <phoneticPr fontId="3"/>
  </si>
  <si>
    <t>301～500回</t>
    <rPh sb="7" eb="8">
      <t>カイ</t>
    </rPh>
    <phoneticPr fontId="3"/>
  </si>
  <si>
    <t>501～3,000回</t>
    <rPh sb="9" eb="10">
      <t>カイ</t>
    </rPh>
    <phoneticPr fontId="3"/>
  </si>
  <si>
    <t xml:space="preserve"> </t>
    <phoneticPr fontId="3"/>
  </si>
  <si>
    <t>3,001～10,000回</t>
    <rPh sb="12" eb="13">
      <t>カイ</t>
    </rPh>
    <phoneticPr fontId="3"/>
  </si>
  <si>
    <t>10,001回以上</t>
    <rPh sb="6" eb="7">
      <t>カイ</t>
    </rPh>
    <rPh sb="7" eb="9">
      <t>イジョウ</t>
    </rPh>
    <phoneticPr fontId="3"/>
  </si>
  <si>
    <t>合計回数</t>
    <rPh sb="0" eb="2">
      <t>ゴウケイ</t>
    </rPh>
    <rPh sb="2" eb="4">
      <t>カイスウ</t>
    </rPh>
    <phoneticPr fontId="3"/>
  </si>
  <si>
    <t>減額後の合計</t>
    <rPh sb="0" eb="2">
      <t>ゲンガク</t>
    </rPh>
    <rPh sb="2" eb="3">
      <t>ゴ</t>
    </rPh>
    <rPh sb="4" eb="6">
      <t>ゴウケイ</t>
    </rPh>
    <phoneticPr fontId="3"/>
  </si>
  <si>
    <t>放　送　局　お　よ　び　放　送　回　数</t>
    <rPh sb="0" eb="5">
      <t>ホウソウキョク</t>
    </rPh>
    <rPh sb="12" eb="15">
      <t>ホウソウ</t>
    </rPh>
    <rPh sb="16" eb="19">
      <t>カイスウ</t>
    </rPh>
    <phoneticPr fontId="3"/>
  </si>
  <si>
    <t>ＴＢＳ</t>
    <phoneticPr fontId="3"/>
  </si>
  <si>
    <t>岡山ＦＭ</t>
    <rPh sb="0" eb="2">
      <t>オカヤマ</t>
    </rPh>
    <phoneticPr fontId="3"/>
  </si>
  <si>
    <t>文化</t>
    <rPh sb="0" eb="2">
      <t>ブンカ</t>
    </rPh>
    <phoneticPr fontId="3"/>
  </si>
  <si>
    <t>FM青森</t>
    <rPh sb="2" eb="4">
      <t>アオモリ</t>
    </rPh>
    <phoneticPr fontId="3"/>
  </si>
  <si>
    <t>ニッポン</t>
    <phoneticPr fontId="3"/>
  </si>
  <si>
    <t>FM山口</t>
    <rPh sb="2" eb="4">
      <t>ヤマグチ</t>
    </rPh>
    <phoneticPr fontId="3"/>
  </si>
  <si>
    <t>ＦＭ東京</t>
    <rPh sb="2" eb="4">
      <t>トウキョウ</t>
    </rPh>
    <phoneticPr fontId="3"/>
  </si>
  <si>
    <t>FM岩手</t>
    <rPh sb="2" eb="4">
      <t>イワテ</t>
    </rPh>
    <phoneticPr fontId="3"/>
  </si>
  <si>
    <t>ご住所</t>
    <rPh sb="1" eb="3">
      <t>ジュウショ</t>
    </rPh>
    <phoneticPr fontId="3"/>
  </si>
  <si>
    <t>Ｊ-ＷＡＶＥ</t>
    <phoneticPr fontId="3"/>
  </si>
  <si>
    <t>西日本</t>
    <rPh sb="0" eb="1">
      <t>ニシ</t>
    </rPh>
    <rPh sb="1" eb="3">
      <t>ニホン</t>
    </rPh>
    <phoneticPr fontId="3"/>
  </si>
  <si>
    <t>FM秋田</t>
    <rPh sb="2" eb="4">
      <t>アキタ</t>
    </rPh>
    <phoneticPr fontId="3"/>
  </si>
  <si>
    <t>FM香川</t>
    <rPh sb="2" eb="4">
      <t>カガワ</t>
    </rPh>
    <phoneticPr fontId="3"/>
  </si>
  <si>
    <t>法人名</t>
    <rPh sb="0" eb="2">
      <t>ホウジン</t>
    </rPh>
    <rPh sb="2" eb="3">
      <t>メイ</t>
    </rPh>
    <phoneticPr fontId="3"/>
  </si>
  <si>
    <t>大阪</t>
    <rPh sb="0" eb="2">
      <t>オオサカ</t>
    </rPh>
    <phoneticPr fontId="3"/>
  </si>
  <si>
    <t>FM山形</t>
    <rPh sb="2" eb="4">
      <t>ヤマガタ</t>
    </rPh>
    <phoneticPr fontId="3"/>
  </si>
  <si>
    <t>FM愛媛</t>
    <rPh sb="2" eb="4">
      <t>エヒメ</t>
    </rPh>
    <phoneticPr fontId="3"/>
  </si>
  <si>
    <t>部署名</t>
    <rPh sb="0" eb="1">
      <t>ブ</t>
    </rPh>
    <rPh sb="1" eb="3">
      <t>ショメイ</t>
    </rPh>
    <phoneticPr fontId="3"/>
  </si>
  <si>
    <t>RFﾗｼﾞｵ日本</t>
    <rPh sb="6" eb="8">
      <t>ニホン</t>
    </rPh>
    <phoneticPr fontId="3"/>
  </si>
  <si>
    <t>FM福島</t>
    <rPh sb="2" eb="4">
      <t>フクシマ</t>
    </rPh>
    <phoneticPr fontId="3"/>
  </si>
  <si>
    <t>FM徳島</t>
    <rPh sb="2" eb="4">
      <t>トクシマ</t>
    </rPh>
    <phoneticPr fontId="3"/>
  </si>
  <si>
    <t>FMラジオ新潟</t>
    <rPh sb="5" eb="7">
      <t>ニイガタ</t>
    </rPh>
    <phoneticPr fontId="3"/>
  </si>
  <si>
    <t>東海ラジオ</t>
    <rPh sb="0" eb="2">
      <t>トウカイ</t>
    </rPh>
    <phoneticPr fontId="3"/>
  </si>
  <si>
    <t>新潟県民FM</t>
    <rPh sb="0" eb="2">
      <t>ニイガタ</t>
    </rPh>
    <rPh sb="2" eb="4">
      <t>ケンミン</t>
    </rPh>
    <phoneticPr fontId="3"/>
  </si>
  <si>
    <t>FM高知</t>
    <rPh sb="2" eb="4">
      <t>コウチ</t>
    </rPh>
    <phoneticPr fontId="3"/>
  </si>
  <si>
    <t>FM大阪</t>
    <rPh sb="2" eb="4">
      <t>オオサカ</t>
    </rPh>
    <phoneticPr fontId="3"/>
  </si>
  <si>
    <t>日経ラジオ</t>
    <rPh sb="0" eb="2">
      <t>ニッケイ</t>
    </rPh>
    <phoneticPr fontId="3"/>
  </si>
  <si>
    <t>LOVE FM</t>
    <phoneticPr fontId="3"/>
  </si>
  <si>
    <t>FM群馬</t>
    <rPh sb="2" eb="4">
      <t>グンマ</t>
    </rPh>
    <phoneticPr fontId="3"/>
  </si>
  <si>
    <t>広告主名</t>
    <rPh sb="0" eb="2">
      <t>コウコク</t>
    </rPh>
    <rPh sb="2" eb="3">
      <t>ヌシ</t>
    </rPh>
    <rPh sb="3" eb="4">
      <t>メイ</t>
    </rPh>
    <phoneticPr fontId="3"/>
  </si>
  <si>
    <t>STVラジオ</t>
    <phoneticPr fontId="3"/>
  </si>
  <si>
    <t>栃木</t>
    <rPh sb="0" eb="2">
      <t>トチギ</t>
    </rPh>
    <phoneticPr fontId="3"/>
  </si>
  <si>
    <t>FM長崎</t>
    <rPh sb="2" eb="4">
      <t>ナガサキ</t>
    </rPh>
    <phoneticPr fontId="3"/>
  </si>
  <si>
    <t>横浜FM</t>
    <rPh sb="0" eb="2">
      <t>ヨコハマ</t>
    </rPh>
    <phoneticPr fontId="3"/>
  </si>
  <si>
    <t>FM栃木</t>
    <rPh sb="2" eb="4">
      <t>トチギ</t>
    </rPh>
    <phoneticPr fontId="3"/>
  </si>
  <si>
    <t>FM愛知</t>
    <rPh sb="2" eb="4">
      <t>アイチ</t>
    </rPh>
    <phoneticPr fontId="3"/>
  </si>
  <si>
    <t>茨城</t>
    <rPh sb="0" eb="2">
      <t>イバラギ</t>
    </rPh>
    <phoneticPr fontId="3"/>
  </si>
  <si>
    <t>ＦＭ熊本</t>
    <rPh sb="2" eb="4">
      <t>クマモト</t>
    </rPh>
    <phoneticPr fontId="3"/>
  </si>
  <si>
    <t>　20     　年　　　　月　　　　日　　～　　20 　 　　年　　　　月　　　　　日</t>
    <rPh sb="9" eb="10">
      <t>ネン</t>
    </rPh>
    <rPh sb="14" eb="15">
      <t>ツキ</t>
    </rPh>
    <rPh sb="19" eb="20">
      <t>ニチ</t>
    </rPh>
    <rPh sb="32" eb="33">
      <t>ネン</t>
    </rPh>
    <rPh sb="37" eb="38">
      <t>ツキ</t>
    </rPh>
    <rPh sb="43" eb="44">
      <t>ニチ</t>
    </rPh>
    <phoneticPr fontId="3"/>
  </si>
  <si>
    <t>ZIP-FM</t>
    <phoneticPr fontId="3"/>
  </si>
  <si>
    <t>FM８０２</t>
    <phoneticPr fontId="3"/>
  </si>
  <si>
    <t>FMﾅｯｸﾌｧｲﾌﾞ</t>
    <phoneticPr fontId="3"/>
  </si>
  <si>
    <t>FM大分</t>
    <rPh sb="2" eb="4">
      <t>オオイタ</t>
    </rPh>
    <phoneticPr fontId="3"/>
  </si>
  <si>
    <t>RKB毎日</t>
    <rPh sb="3" eb="5">
      <t>マイニチ</t>
    </rPh>
    <phoneticPr fontId="3"/>
  </si>
  <si>
    <t>ベイエフエム</t>
    <phoneticPr fontId="3"/>
  </si>
  <si>
    <t>作品コード</t>
    <rPh sb="0" eb="2">
      <t>サクヒン</t>
    </rPh>
    <phoneticPr fontId="3"/>
  </si>
  <si>
    <t>長野FM</t>
    <rPh sb="0" eb="2">
      <t>ナガノ</t>
    </rPh>
    <phoneticPr fontId="3"/>
  </si>
  <si>
    <t>FM宮崎</t>
    <rPh sb="2" eb="4">
      <t>ミヤザキ</t>
    </rPh>
    <phoneticPr fontId="3"/>
  </si>
  <si>
    <t>FM北海道</t>
    <rPh sb="2" eb="5">
      <t>ホッカイドウ</t>
    </rPh>
    <phoneticPr fontId="3"/>
  </si>
  <si>
    <t>FM佐賀</t>
    <rPh sb="2" eb="4">
      <t>サガ</t>
    </rPh>
    <phoneticPr fontId="3"/>
  </si>
  <si>
    <t>FMﾉｰｽｳｪｰﾌﾞ</t>
    <phoneticPr fontId="3"/>
  </si>
  <si>
    <t>FM富士</t>
    <rPh sb="2" eb="4">
      <t>フジ</t>
    </rPh>
    <phoneticPr fontId="3"/>
  </si>
  <si>
    <t>FM鹿児島</t>
    <rPh sb="2" eb="5">
      <t>カゴシマ</t>
    </rPh>
    <phoneticPr fontId="3"/>
  </si>
  <si>
    <t>FM仙台</t>
    <rPh sb="2" eb="4">
      <t>センダイ</t>
    </rPh>
    <phoneticPr fontId="3"/>
  </si>
  <si>
    <t>富山FM</t>
    <rPh sb="0" eb="2">
      <t>トヤマ</t>
    </rPh>
    <phoneticPr fontId="3"/>
  </si>
  <si>
    <t>ラジオ福島</t>
    <rPh sb="3" eb="5">
      <t>フクシマ</t>
    </rPh>
    <phoneticPr fontId="3"/>
  </si>
  <si>
    <t>ラジオ沖縄</t>
    <rPh sb="3" eb="5">
      <t>オキナワ</t>
    </rPh>
    <phoneticPr fontId="3"/>
  </si>
  <si>
    <t>FM石川</t>
    <rPh sb="2" eb="4">
      <t>イシカワ</t>
    </rPh>
    <phoneticPr fontId="3"/>
  </si>
  <si>
    <t>FM沖縄</t>
    <rPh sb="2" eb="4">
      <t>オキナワ</t>
    </rPh>
    <phoneticPr fontId="3"/>
  </si>
  <si>
    <t>福井FM</t>
    <rPh sb="0" eb="2">
      <t>フクイ</t>
    </rPh>
    <phoneticPr fontId="3"/>
  </si>
  <si>
    <t>静岡FM</t>
    <rPh sb="0" eb="2">
      <t>シズオカ</t>
    </rPh>
    <phoneticPr fontId="3"/>
  </si>
  <si>
    <t>ラジオ関西</t>
    <rPh sb="3" eb="5">
      <t>カンサイ</t>
    </rPh>
    <phoneticPr fontId="3"/>
  </si>
  <si>
    <t>三重FM</t>
    <rPh sb="0" eb="2">
      <t>ミエ</t>
    </rPh>
    <phoneticPr fontId="3"/>
  </si>
  <si>
    <t>Kiss-FM KOBE</t>
    <phoneticPr fontId="3"/>
  </si>
  <si>
    <t>※請求書記載の支払期日までにお支払いください。</t>
    <phoneticPr fontId="3"/>
  </si>
  <si>
    <t>FM京都</t>
    <rPh sb="2" eb="4">
      <t>キョウト</t>
    </rPh>
    <phoneticPr fontId="3"/>
  </si>
  <si>
    <t>※なお、振込手数料はお振込人のご負担となりますのでご了承ください。</t>
    <phoneticPr fontId="3"/>
  </si>
  <si>
    <t>FM滋賀</t>
    <rPh sb="2" eb="4">
      <t>シガ</t>
    </rPh>
    <phoneticPr fontId="3"/>
  </si>
  <si>
    <t>広島FM</t>
    <rPh sb="0" eb="2">
      <t>ヒロシマ</t>
    </rPh>
    <phoneticPr fontId="3"/>
  </si>
  <si>
    <t>和歌山</t>
    <rPh sb="0" eb="3">
      <t>ワカヤマ</t>
    </rPh>
    <phoneticPr fontId="3"/>
  </si>
  <si>
    <t>FM福岡</t>
    <rPh sb="2" eb="4">
      <t>フクオカ</t>
    </rPh>
    <phoneticPr fontId="3"/>
  </si>
  <si>
    <t>山陰</t>
    <phoneticPr fontId="3"/>
  </si>
  <si>
    <t>CROSS FM</t>
    <phoneticPr fontId="3"/>
  </si>
  <si>
    <t>FM山陰</t>
    <phoneticPr fontId="3"/>
  </si>
  <si>
    <t>１．</t>
    <phoneticPr fontId="3"/>
  </si>
  <si>
    <t>２．</t>
    <phoneticPr fontId="3"/>
  </si>
  <si>
    <t>入力してください。</t>
    <phoneticPr fontId="3"/>
  </si>
  <si>
    <t>３．</t>
    <phoneticPr fontId="3"/>
  </si>
  <si>
    <t>「①お申込者」欄に社印を押してください。</t>
    <phoneticPr fontId="3"/>
  </si>
  <si>
    <r>
      <t>　   注意事項　(</t>
    </r>
    <r>
      <rPr>
        <b/>
        <sz val="11"/>
        <color indexed="8"/>
        <rFont val="ＭＳ Ｐゴシック"/>
        <family val="3"/>
        <charset val="128"/>
      </rPr>
      <t>必ずお読みください)</t>
    </r>
    <rPh sb="4" eb="6">
      <t>チュウイ</t>
    </rPh>
    <rPh sb="6" eb="8">
      <t>ジコウ</t>
    </rPh>
    <phoneticPr fontId="3"/>
  </si>
  <si>
    <t>●</t>
    <phoneticPr fontId="3"/>
  </si>
  <si>
    <t>使用料の算出に関しては、「使用料の計算方法」のシートをご確認ください。</t>
    <rPh sb="4" eb="6">
      <t>サンシュツ</t>
    </rPh>
    <rPh sb="7" eb="8">
      <t>カン</t>
    </rPh>
    <phoneticPr fontId="3"/>
  </si>
  <si>
    <t>詳しくは「使用料の計算方法」の「減額計算の適用について」をご確認ください。</t>
    <phoneticPr fontId="3"/>
  </si>
  <si>
    <r>
      <t>　 注意事項　(</t>
    </r>
    <r>
      <rPr>
        <b/>
        <sz val="11"/>
        <color indexed="8"/>
        <rFont val="ＭＳ Ｐゴシック"/>
        <family val="3"/>
        <charset val="128"/>
      </rPr>
      <t>必ずお読みください)</t>
    </r>
    <rPh sb="2" eb="4">
      <t>チュウイ</t>
    </rPh>
    <rPh sb="4" eb="6">
      <t>ジコウ</t>
    </rPh>
    <phoneticPr fontId="3"/>
  </si>
  <si>
    <t>報告漏れがあった場合、減額計算の適用はできません。</t>
    <rPh sb="11" eb="13">
      <t>ゲンガク</t>
    </rPh>
    <rPh sb="13" eb="15">
      <t>ケイサン</t>
    </rPh>
    <rPh sb="16" eb="18">
      <t>テキヨウ</t>
    </rPh>
    <phoneticPr fontId="3"/>
  </si>
  <si>
    <t>の「減額計算の適用について」をご確認ください。</t>
    <phoneticPr fontId="3"/>
  </si>
  <si>
    <t>放送回数のご報告をいただいても、CM放送用録音利用手続が完了していない場合、CM放送使用料の</t>
    <rPh sb="0" eb="2">
      <t>ホウソウ</t>
    </rPh>
    <rPh sb="2" eb="4">
      <t>カイスウ</t>
    </rPh>
    <rPh sb="6" eb="8">
      <t>ホウコク</t>
    </rPh>
    <rPh sb="40" eb="42">
      <t>ホウソウ</t>
    </rPh>
    <rPh sb="42" eb="45">
      <t>シヨウリョウ</t>
    </rPh>
    <phoneticPr fontId="3"/>
  </si>
  <si>
    <t>なお、あらかじめ放送期間が１クールを超え継続して利用することが決まっている場合には、1クールごとに</t>
    <rPh sb="8" eb="10">
      <t>ホウソウ</t>
    </rPh>
    <rPh sb="10" eb="12">
      <t>キカン</t>
    </rPh>
    <rPh sb="18" eb="19">
      <t>コ</t>
    </rPh>
    <rPh sb="20" eb="22">
      <t>ケイゾク</t>
    </rPh>
    <rPh sb="24" eb="26">
      <t>リヨウ</t>
    </rPh>
    <rPh sb="31" eb="32">
      <t>キ</t>
    </rPh>
    <rPh sb="37" eb="39">
      <t>バアイ</t>
    </rPh>
    <phoneticPr fontId="3"/>
  </si>
  <si>
    <t>ご請求書を発行することができません。完了するまでの間、請求を保留させていただきます。</t>
    <phoneticPr fontId="3"/>
  </si>
  <si>
    <t>「テレビCM放送使用料」「ラジオCM放送使用料」は、放送局ごとに定めたオンエア1回あたりの単価に、3ヵ月を上限と</t>
    <rPh sb="49" eb="52">
      <t>サンカゲツ</t>
    </rPh>
    <rPh sb="53" eb="55">
      <t>ジョウゲン</t>
    </rPh>
    <phoneticPr fontId="3"/>
  </si>
  <si>
    <t>使用料の計算方法について</t>
    <rPh sb="0" eb="3">
      <t>シヨウリョウ</t>
    </rPh>
    <rPh sb="6" eb="8">
      <t>ホウホウ</t>
    </rPh>
    <phoneticPr fontId="3"/>
  </si>
  <si>
    <t>する利用期間においてオンエアされたCM放送回数を掛けて算出します。オンエア1回あたりの単価は、全国の放送局</t>
    <phoneticPr fontId="3"/>
  </si>
  <si>
    <t>　 例：テレビ(地上波)で１クール全22,099回放送する場合の計算方法</t>
    <rPh sb="2" eb="3">
      <t>レイ</t>
    </rPh>
    <phoneticPr fontId="3"/>
  </si>
  <si>
    <t>を6段階（第1類～第6類）に類別して定めています。オンエアする時間帯や15秒または30秒といったCM素材の長さに</t>
    <phoneticPr fontId="3"/>
  </si>
  <si>
    <t>　類別単価 × 類別ごとに集計した放送回数 = 類別放送使用料</t>
    <phoneticPr fontId="3"/>
  </si>
  <si>
    <t>かかわらず単価は一律です。</t>
    <phoneticPr fontId="3"/>
  </si>
  <si>
    <t>　各類別放送使用料の合計 ＝　テレビ放送使用料（税抜）････（ロ）</t>
    <phoneticPr fontId="3"/>
  </si>
  <si>
    <t>単価（円）</t>
    <rPh sb="0" eb="2">
      <t>タンカ</t>
    </rPh>
    <rPh sb="3" eb="4">
      <t>エン</t>
    </rPh>
    <phoneticPr fontId="3"/>
  </si>
  <si>
    <t>回数（回）</t>
    <rPh sb="0" eb="2">
      <t>カイスウ</t>
    </rPh>
    <rPh sb="3" eb="4">
      <t>カイ</t>
    </rPh>
    <phoneticPr fontId="3"/>
  </si>
  <si>
    <t>類別放送使用料(円)</t>
  </si>
  <si>
    <t>第1類</t>
    <phoneticPr fontId="3"/>
  </si>
  <si>
    <t>テレビ(民放地上波)</t>
    <rPh sb="4" eb="6">
      <t>ミンポウ</t>
    </rPh>
    <phoneticPr fontId="3"/>
  </si>
  <si>
    <t>第2類</t>
    <phoneticPr fontId="3"/>
  </si>
  <si>
    <t>放送局名</t>
    <phoneticPr fontId="3"/>
  </si>
  <si>
    <t>第3類</t>
    <phoneticPr fontId="3"/>
  </si>
  <si>
    <t>第4類</t>
    <phoneticPr fontId="3"/>
  </si>
  <si>
    <t>テレビ東京・毎日・朝日・読売テレビ・関西テレビ</t>
  </si>
  <si>
    <t>第5類</t>
    <phoneticPr fontId="3"/>
  </si>
  <si>
    <t>　ラジオについても計算方法はテレビと同様です。</t>
    <phoneticPr fontId="3"/>
  </si>
  <si>
    <t>第6類</t>
    <phoneticPr fontId="3"/>
  </si>
  <si>
    <t>　但し、類別の単価が変わります。</t>
    <rPh sb="1" eb="2">
      <t>タダ</t>
    </rPh>
    <rPh sb="4" eb="6">
      <t>ルイベツ</t>
    </rPh>
    <phoneticPr fontId="3"/>
  </si>
  <si>
    <t>合　計</t>
    <rPh sb="0" eb="1">
      <t>ゴウ</t>
    </rPh>
    <rPh sb="2" eb="3">
      <t>ケイ</t>
    </rPh>
    <phoneticPr fontId="3"/>
  </si>
  <si>
    <t>・・・・（ロ）</t>
    <phoneticPr fontId="3"/>
  </si>
  <si>
    <t>　</t>
    <phoneticPr fontId="3"/>
  </si>
  <si>
    <t>減額計算の適用について</t>
    <phoneticPr fontId="3"/>
  </si>
  <si>
    <t>上記以外</t>
    <phoneticPr fontId="3"/>
  </si>
  <si>
    <t>※民放地上波を除く放送局（BS、CS、CATVなど）において放送する場合、広告主または広告会社から</t>
    <rPh sb="45" eb="47">
      <t>カイシャ</t>
    </rPh>
    <phoneticPr fontId="3"/>
  </si>
  <si>
    <t>　※注意　減額計算が適用できない例 ：3ヵ月を超える放送期間を設定している場合、1度に全ての放送回数を報告</t>
    <rPh sb="2" eb="4">
      <t>チュウイ</t>
    </rPh>
    <rPh sb="5" eb="7">
      <t>ゲンガク</t>
    </rPh>
    <rPh sb="7" eb="9">
      <t>ケイサン</t>
    </rPh>
    <rPh sb="10" eb="12">
      <t>テキヨウ</t>
    </rPh>
    <rPh sb="16" eb="17">
      <t>レイ</t>
    </rPh>
    <rPh sb="19" eb="22">
      <t>サンカゲツ</t>
    </rPh>
    <phoneticPr fontId="3"/>
  </si>
  <si>
    <t>FM東京・J-WAVE・毎日・朝日・大阪</t>
    <phoneticPr fontId="3"/>
  </si>
  <si>
    <t>　　　　　 　　　　　　　　　　　　　　    　　　    しなかった（放送回数に報告漏れがあった）場合など</t>
    <phoneticPr fontId="3"/>
  </si>
  <si>
    <t xml:space="preserve">減額使用料の計算方法について </t>
    <phoneticPr fontId="3"/>
  </si>
  <si>
    <t>北海道・STVラジオ・横浜FM・FM愛知・ZIP-FM・FM802・RKB毎日・九州朝日</t>
    <phoneticPr fontId="3"/>
  </si>
  <si>
    <t>　　例：テレビ(地上波)で1クール全22,099回放送する場合</t>
    <rPh sb="2" eb="3">
      <t>レイ</t>
    </rPh>
    <phoneticPr fontId="3"/>
  </si>
  <si>
    <t>1.　放送1回あたりの平均単価を計算します。　　放送使用料計(ロ) ÷ 総放送回数 ＝ 1回あたりの使用料平均単価(A)</t>
    <phoneticPr fontId="3"/>
  </si>
  <si>
    <t>2. 下記の放送回数の分類に基づき、1で計算した平均単価（A）と回数別に定められた減額率を乗じていきます。</t>
    <phoneticPr fontId="3"/>
  </si>
  <si>
    <t>使用料を計算する期間について</t>
    <rPh sb="0" eb="3">
      <t>シヨウリョウ</t>
    </rPh>
    <rPh sb="4" eb="6">
      <t>ケイサン</t>
    </rPh>
    <rPh sb="8" eb="10">
      <t>キカン</t>
    </rPh>
    <phoneticPr fontId="3"/>
  </si>
  <si>
    <t>減額率</t>
    <rPh sb="0" eb="2">
      <t>ゲンガク</t>
    </rPh>
    <rPh sb="2" eb="3">
      <t>リツ</t>
    </rPh>
    <phoneticPr fontId="3"/>
  </si>
  <si>
    <t>計算式（回数×平均単価×減額率）</t>
    <rPh sb="0" eb="2">
      <t>ケイサン</t>
    </rPh>
    <rPh sb="2" eb="3">
      <t>シキ</t>
    </rPh>
    <phoneticPr fontId="3"/>
  </si>
  <si>
    <t>　ご申請にあたっては、利用期間を3ヵ月以内に設定していただくこととなっており、放送回数の集計および使用料の</t>
    <rPh sb="16" eb="19">
      <t>サンカゲツ</t>
    </rPh>
    <rPh sb="39" eb="41">
      <t>ホウソウ</t>
    </rPh>
    <rPh sb="41" eb="43">
      <t>カイスウ</t>
    </rPh>
    <rPh sb="44" eb="46">
      <t>シュウケイ</t>
    </rPh>
    <rPh sb="49" eb="51">
      <t>シヨウ</t>
    </rPh>
    <rPh sb="51" eb="52">
      <t>リョウ</t>
    </rPh>
    <phoneticPr fontId="3"/>
  </si>
  <si>
    <t>1～100回までの分</t>
    <phoneticPr fontId="3"/>
  </si>
  <si>
    <t>　100回×4,375.91(A)×1</t>
    <phoneticPr fontId="3"/>
  </si>
  <si>
    <t>101～300回までの分</t>
    <phoneticPr fontId="3"/>
  </si>
  <si>
    <t>　200回×4,375.91(A)×0.9</t>
    <phoneticPr fontId="3"/>
  </si>
  <si>
    <t>ご提出ください。</t>
    <rPh sb="1" eb="3">
      <t>テイシュツ</t>
    </rPh>
    <phoneticPr fontId="3"/>
  </si>
  <si>
    <t>301～500回までの分</t>
    <phoneticPr fontId="3"/>
  </si>
  <si>
    <t>　200回×4,375.91(A)×0.7</t>
    <phoneticPr fontId="3"/>
  </si>
  <si>
    <t>501～3000回までの分</t>
    <phoneticPr fontId="3"/>
  </si>
  <si>
    <t>　2,500回×4,375.91(A)×0.45</t>
    <phoneticPr fontId="3"/>
  </si>
  <si>
    <t>使用料の自動計算について</t>
    <rPh sb="0" eb="3">
      <t>シヨウリョウ</t>
    </rPh>
    <rPh sb="4" eb="6">
      <t>ジドウ</t>
    </rPh>
    <rPh sb="6" eb="8">
      <t>ケイサン</t>
    </rPh>
    <phoneticPr fontId="3"/>
  </si>
  <si>
    <t>3,001～10,000回までの分</t>
    <phoneticPr fontId="3"/>
  </si>
  <si>
    <t>　7,000回×4,375.91(A)×0.4</t>
    <phoneticPr fontId="3"/>
  </si>
  <si>
    <t>10,001回以上の分</t>
    <phoneticPr fontId="3"/>
  </si>
  <si>
    <t>　12,099回×4,375.91(A)×0.35</t>
    <phoneticPr fontId="3"/>
  </si>
  <si>
    <t>減額後の合計</t>
    <phoneticPr fontId="3"/>
  </si>
  <si>
    <t>37,543,774円</t>
    <phoneticPr fontId="3"/>
  </si>
  <si>
    <t>ラジオについても減額使用料の計算方法はテレビと同様です。</t>
    <rPh sb="8" eb="10">
      <t>ゲンガク</t>
    </rPh>
    <rPh sb="10" eb="13">
      <t>シヨウリョウ</t>
    </rPh>
    <phoneticPr fontId="3"/>
  </si>
  <si>
    <t>申請日　　　　 　　　２０ 　　　　年　　   月　　　日</t>
    <rPh sb="0" eb="2">
      <t>シンセイ</t>
    </rPh>
    <rPh sb="2" eb="3">
      <t>ヒ</t>
    </rPh>
    <rPh sb="18" eb="19">
      <t>ネン</t>
    </rPh>
    <rPh sb="24" eb="25">
      <t>ガツ</t>
    </rPh>
    <rPh sb="28" eb="29">
      <t>ニチ</t>
    </rPh>
    <phoneticPr fontId="3"/>
  </si>
  <si>
    <t>使用料規程〈第11条 放送に関する利用許諾〉6に基づく減額計算（少数点以下切捨）</t>
    <rPh sb="0" eb="3">
      <t>シヨウリョウ</t>
    </rPh>
    <rPh sb="3" eb="5">
      <t>キテイ</t>
    </rPh>
    <rPh sb="6" eb="7">
      <t>ダイ</t>
    </rPh>
    <rPh sb="9" eb="10">
      <t>ジョウ</t>
    </rPh>
    <rPh sb="11" eb="13">
      <t>ホウソウ</t>
    </rPh>
    <rPh sb="14" eb="15">
      <t>カン</t>
    </rPh>
    <rPh sb="17" eb="19">
      <t>リヨウ</t>
    </rPh>
    <rPh sb="19" eb="21">
      <t>キョダク</t>
    </rPh>
    <rPh sb="24" eb="25">
      <t>モト</t>
    </rPh>
    <rPh sb="27" eb="29">
      <t>ゲンガク</t>
    </rPh>
    <rPh sb="29" eb="31">
      <t>ケイサン</t>
    </rPh>
    <rPh sb="32" eb="34">
      <t>ショウスウ</t>
    </rPh>
    <rPh sb="34" eb="35">
      <t>テン</t>
    </rPh>
    <rPh sb="35" eb="37">
      <t>イカ</t>
    </rPh>
    <rPh sb="37" eb="39">
      <t>キリス</t>
    </rPh>
    <phoneticPr fontId="3"/>
  </si>
  <si>
    <t>＊1 事前申請は①②をご記入のうえ申請する放送期間の開始前日までにご申請ください。（捺印不要）</t>
    <rPh sb="5" eb="7">
      <t>シンセイ</t>
    </rPh>
    <rPh sb="17" eb="19">
      <t>シンセイ</t>
    </rPh>
    <rPh sb="34" eb="36">
      <t>シンセイ</t>
    </rPh>
    <phoneticPr fontId="3"/>
  </si>
  <si>
    <t>＊2 放送回数の報告は①②と右記の「放送局および放送回数」の放送回数欄を正確にご記入のうえ、</t>
    <rPh sb="14" eb="16">
      <t>ウキ</t>
    </rPh>
    <rPh sb="36" eb="38">
      <t>セイカク</t>
    </rPh>
    <phoneticPr fontId="3"/>
  </si>
  <si>
    <t>＊1 事前申請は①②をご記入のうえ申請する放送期間の開始前日までにご申請ください。（捺印不要）</t>
    <phoneticPr fontId="3"/>
  </si>
  <si>
    <t>＊2 放送回数の報告は①②と右記の「放送局および放送回数」の放送回数欄を正確にご記入のうえ、</t>
    <phoneticPr fontId="3"/>
  </si>
  <si>
    <t xml:space="preserve">      放送期間終了日の属する期の翌期最初の月の末日までにご申請ください。（捺印要）</t>
    <rPh sb="14" eb="15">
      <t>ゾク</t>
    </rPh>
    <rPh sb="17" eb="18">
      <t>キ</t>
    </rPh>
    <rPh sb="19" eb="21">
      <t>ヨクキ</t>
    </rPh>
    <rPh sb="21" eb="23">
      <t>サイショ</t>
    </rPh>
    <rPh sb="24" eb="25">
      <t>ツキ</t>
    </rPh>
    <rPh sb="26" eb="28">
      <t>マツジツ</t>
    </rPh>
    <rPh sb="32" eb="34">
      <t>シンセイ</t>
    </rPh>
    <phoneticPr fontId="3"/>
  </si>
  <si>
    <t xml:space="preserve">      放送期間終了日の属する期の翌期最初の月の末日までにご申請ください。（捺印要）</t>
    <phoneticPr fontId="3"/>
  </si>
  <si>
    <t>ラジオＣＭ放送使用料計算</t>
    <phoneticPr fontId="2"/>
  </si>
  <si>
    <t>使用料規程〈第11条 放送に関する利用許諾〉6に基づく減額計算（少数点以下切捨）</t>
    <rPh sb="0" eb="3">
      <t>シヨウリョウ</t>
    </rPh>
    <rPh sb="3" eb="5">
      <t>キテイ</t>
    </rPh>
    <rPh sb="6" eb="7">
      <t>ダイ</t>
    </rPh>
    <rPh sb="9" eb="10">
      <t>ジョウ</t>
    </rPh>
    <rPh sb="11" eb="13">
      <t>ホウソウ</t>
    </rPh>
    <rPh sb="14" eb="15">
      <t>カン</t>
    </rPh>
    <rPh sb="17" eb="19">
      <t>リヨウ</t>
    </rPh>
    <rPh sb="19" eb="21">
      <t>キョダク</t>
    </rPh>
    <rPh sb="24" eb="25">
      <t>モト</t>
    </rPh>
    <rPh sb="27" eb="29">
      <t>ゲンガク</t>
    </rPh>
    <rPh sb="29" eb="31">
      <t>ケイサン</t>
    </rPh>
    <rPh sb="32" eb="34">
      <t>ショウスウ</t>
    </rPh>
    <rPh sb="34" eb="35">
      <t>テン</t>
    </rPh>
    <rPh sb="35" eb="37">
      <t>イカ</t>
    </rPh>
    <rPh sb="37" eb="38">
      <t>キリ</t>
    </rPh>
    <rPh sb="38" eb="39">
      <t>シャ</t>
    </rPh>
    <phoneticPr fontId="3"/>
  </si>
  <si>
    <t>申請は楽曲毎に必要です。1つのCMにおいて複数の楽曲を利用する場合、</t>
    <phoneticPr fontId="2"/>
  </si>
  <si>
    <t>楽曲ごとに申請を分けてください。</t>
    <rPh sb="5" eb="7">
      <t>シンセイ</t>
    </rPh>
    <rPh sb="8" eb="9">
      <t>ワ</t>
    </rPh>
    <phoneticPr fontId="3"/>
  </si>
  <si>
    <t>申請は商品またはサービス毎です。複数の商品またはサービスにおいて1つの楽曲を利用する場合、</t>
    <rPh sb="0" eb="2">
      <t>シンセイ</t>
    </rPh>
    <rPh sb="16" eb="18">
      <t>フクスウ</t>
    </rPh>
    <rPh sb="19" eb="21">
      <t>ショウヒン</t>
    </rPh>
    <rPh sb="35" eb="37">
      <t>ガッキョク</t>
    </rPh>
    <rPh sb="38" eb="40">
      <t>リヨウ</t>
    </rPh>
    <rPh sb="42" eb="44">
      <t>バアイ</t>
    </rPh>
    <phoneticPr fontId="3"/>
  </si>
  <si>
    <r>
      <t>商品またはサービ</t>
    </r>
    <r>
      <rPr>
        <sz val="10"/>
        <rFont val="ＭＳ Ｐゴシック"/>
        <family val="3"/>
        <charset val="128"/>
      </rPr>
      <t>ス</t>
    </r>
    <r>
      <rPr>
        <sz val="10"/>
        <color indexed="8"/>
        <rFont val="ＭＳ Ｐゴシック"/>
        <family val="3"/>
        <charset val="128"/>
      </rPr>
      <t>毎に申請を分けてください。</t>
    </r>
    <rPh sb="9" eb="10">
      <t>マイ</t>
    </rPh>
    <rPh sb="11" eb="13">
      <t>シンセイ</t>
    </rPh>
    <phoneticPr fontId="3"/>
  </si>
  <si>
    <t>1つのCMにおいて複数の映像バージョンがある場合、申請を１つにまとめてください。</t>
    <phoneticPr fontId="3"/>
  </si>
  <si>
    <r>
      <t>　　＜ 事前申請 ＞　　</t>
    </r>
    <r>
      <rPr>
        <b/>
        <sz val="11"/>
        <color indexed="8"/>
        <rFont val="ＭＳ Ｐゴシック"/>
        <family val="3"/>
        <charset val="128"/>
      </rPr>
      <t>期限：　放送期間の開始前日まで</t>
    </r>
    <rPh sb="4" eb="6">
      <t>ジゼン</t>
    </rPh>
    <rPh sb="6" eb="8">
      <t>シンセイ</t>
    </rPh>
    <rPh sb="12" eb="14">
      <t>キゲン</t>
    </rPh>
    <rPh sb="16" eb="18">
      <t>ホウソウ</t>
    </rPh>
    <rPh sb="18" eb="20">
      <t>キカン</t>
    </rPh>
    <rPh sb="21" eb="23">
      <t>カイシ</t>
    </rPh>
    <rPh sb="23" eb="25">
      <t>ゼンジツ</t>
    </rPh>
    <phoneticPr fontId="3"/>
  </si>
  <si>
    <t>利用許諾申請書（テレビCM放送）</t>
    <rPh sb="0" eb="2">
      <t>リヨウ</t>
    </rPh>
    <rPh sb="2" eb="4">
      <t>キョダク</t>
    </rPh>
    <rPh sb="4" eb="6">
      <t>シンセイ</t>
    </rPh>
    <rPh sb="6" eb="7">
      <t>ショ</t>
    </rPh>
    <rPh sb="13" eb="15">
      <t>ホウソウ</t>
    </rPh>
    <phoneticPr fontId="3"/>
  </si>
  <si>
    <t>利用許諾申請書（ラジオCM放送）</t>
    <rPh sb="0" eb="2">
      <t>リヨウ</t>
    </rPh>
    <rPh sb="2" eb="4">
      <t>キョダク</t>
    </rPh>
    <rPh sb="4" eb="6">
      <t>シンセイ</t>
    </rPh>
    <rPh sb="6" eb="7">
      <t>ショ</t>
    </rPh>
    <rPh sb="13" eb="15">
      <t>ホウソウ</t>
    </rPh>
    <phoneticPr fontId="3"/>
  </si>
  <si>
    <t>「②利用内容」欄に入力をしてください。（捺印は不要です。「放送局及び放送回数」欄の入力も不要です。）</t>
    <phoneticPr fontId="3"/>
  </si>
  <si>
    <t>放送開始前日まで（1クールを超えて継続して利用する場合、次の放送期間開始の前日まで）に申請書</t>
    <rPh sb="0" eb="2">
      <t>ホウソウ</t>
    </rPh>
    <rPh sb="2" eb="4">
      <t>カイシ</t>
    </rPh>
    <rPh sb="4" eb="6">
      <t>ゼンジツ</t>
    </rPh>
    <rPh sb="14" eb="15">
      <t>コ</t>
    </rPh>
    <rPh sb="21" eb="23">
      <t>リヨウ</t>
    </rPh>
    <rPh sb="34" eb="36">
      <t>カイシ</t>
    </rPh>
    <rPh sb="43" eb="46">
      <t>シンセイショ</t>
    </rPh>
    <phoneticPr fontId="3"/>
  </si>
  <si>
    <t>利用許諾申請は、必ず放送回数の確認が取れる方（広告主または広告会社）がおこなってください。</t>
    <rPh sb="0" eb="2">
      <t>リヨウ</t>
    </rPh>
    <rPh sb="2" eb="4">
      <t>キョダク</t>
    </rPh>
    <rPh sb="4" eb="6">
      <t>シンセイ</t>
    </rPh>
    <phoneticPr fontId="3"/>
  </si>
  <si>
    <t>放送期間を設定してください。放送期間は申請書1枚につき最大3ヵ月とします。3ヵ月を超えて放送する</t>
    <rPh sb="0" eb="2">
      <t>ホウソウ</t>
    </rPh>
    <rPh sb="2" eb="4">
      <t>キカン</t>
    </rPh>
    <rPh sb="5" eb="7">
      <t>セッテイ</t>
    </rPh>
    <rPh sb="14" eb="16">
      <t>ホウソウ</t>
    </rPh>
    <rPh sb="16" eb="18">
      <t>キカン</t>
    </rPh>
    <rPh sb="19" eb="21">
      <t>シンセイ</t>
    </rPh>
    <rPh sb="21" eb="22">
      <t>ショ</t>
    </rPh>
    <rPh sb="23" eb="24">
      <t>マイ</t>
    </rPh>
    <rPh sb="27" eb="29">
      <t>サイダイ</t>
    </rPh>
    <rPh sb="31" eb="32">
      <t>ゲツ</t>
    </rPh>
    <rPh sb="37" eb="40">
      <t>サンカゲツ</t>
    </rPh>
    <rPh sb="41" eb="42">
      <t>コ</t>
    </rPh>
    <rPh sb="44" eb="46">
      <t>ホウソウ</t>
    </rPh>
    <phoneticPr fontId="3"/>
  </si>
  <si>
    <t>場合、申請書を分けてください。</t>
    <rPh sb="3" eb="5">
      <t>シンセイ</t>
    </rPh>
    <phoneticPr fontId="3"/>
  </si>
  <si>
    <t>作品検索において検索した楽曲情報に基づき入力してください。</t>
    <rPh sb="12" eb="14">
      <t>ガッキョク</t>
    </rPh>
    <phoneticPr fontId="3"/>
  </si>
  <si>
    <t>いただかなかったものとして取り扱うことになります。</t>
    <phoneticPr fontId="3"/>
  </si>
  <si>
    <t>事前に申請をしなかった場合、減額計算を適用することはできません。詳しくは「使用料の計算方法」</t>
    <rPh sb="0" eb="2">
      <t>ジゼン</t>
    </rPh>
    <rPh sb="3" eb="5">
      <t>シンセイ</t>
    </rPh>
    <rPh sb="11" eb="13">
      <t>バアイ</t>
    </rPh>
    <rPh sb="14" eb="16">
      <t>ゲンガク</t>
    </rPh>
    <rPh sb="16" eb="18">
      <t>ケイサン</t>
    </rPh>
    <rPh sb="19" eb="21">
      <t>テキヨウ</t>
    </rPh>
    <rPh sb="32" eb="33">
      <t>クワ</t>
    </rPh>
    <phoneticPr fontId="3"/>
  </si>
  <si>
    <t>継続して利用する場合、次の放送期間開始の前日までに次の放送期間の事前申請をしてください。</t>
    <rPh sb="34" eb="36">
      <t>シンセイ</t>
    </rPh>
    <phoneticPr fontId="3"/>
  </si>
  <si>
    <t>申請書を作成いただき、まとめてご提出いただくことも可能です。</t>
    <rPh sb="0" eb="3">
      <t>シンセイショ</t>
    </rPh>
    <phoneticPr fontId="3"/>
  </si>
  <si>
    <t>事前申請の際に申請書に入力した項目に加えて、「放送局及び放送回数」欄に放送回数を</t>
    <rPh sb="0" eb="2">
      <t>ジゼン</t>
    </rPh>
    <rPh sb="2" eb="4">
      <t>シンセイ</t>
    </rPh>
    <rPh sb="5" eb="6">
      <t>サイ</t>
    </rPh>
    <rPh sb="7" eb="10">
      <t>シンセイショ</t>
    </rPh>
    <rPh sb="11" eb="13">
      <t>ニュウリョク</t>
    </rPh>
    <rPh sb="15" eb="17">
      <t>コウモク</t>
    </rPh>
    <rPh sb="30" eb="32">
      <t>カイスウ</t>
    </rPh>
    <phoneticPr fontId="3"/>
  </si>
  <si>
    <t>申請した放送期間が終了した日付が属する期の翌期最初の月の末日までに、申込書を郵送（必着）</t>
    <rPh sb="0" eb="2">
      <t>シンセイ</t>
    </rPh>
    <rPh sb="4" eb="6">
      <t>ホウソウ</t>
    </rPh>
    <rPh sb="6" eb="8">
      <t>キカン</t>
    </rPh>
    <rPh sb="9" eb="11">
      <t>シュウリョウ</t>
    </rPh>
    <rPh sb="13" eb="14">
      <t>ヒ</t>
    </rPh>
    <rPh sb="14" eb="15">
      <t>ヅケ</t>
    </rPh>
    <rPh sb="16" eb="17">
      <t>ゾク</t>
    </rPh>
    <rPh sb="19" eb="20">
      <t>キ</t>
    </rPh>
    <rPh sb="21" eb="23">
      <t>ヨクキ</t>
    </rPh>
    <rPh sb="23" eb="25">
      <t>サイショ</t>
    </rPh>
    <rPh sb="26" eb="27">
      <t>ツキ</t>
    </rPh>
    <rPh sb="28" eb="30">
      <t>マツジツ</t>
    </rPh>
    <rPh sb="41" eb="43">
      <t>ヒッチャク</t>
    </rPh>
    <phoneticPr fontId="3"/>
  </si>
  <si>
    <t>①　申　請　者</t>
    <rPh sb="2" eb="3">
      <t>サル</t>
    </rPh>
    <rPh sb="4" eb="5">
      <t>ショウ</t>
    </rPh>
    <rPh sb="6" eb="7">
      <t>シャ</t>
    </rPh>
    <phoneticPr fontId="3"/>
  </si>
  <si>
    <t>①　申　請　者</t>
    <rPh sb="2" eb="3">
      <t>サル</t>
    </rPh>
    <rPh sb="4" eb="5">
      <t>ショウ</t>
    </rPh>
    <rPh sb="6" eb="7">
      <t>モノ</t>
    </rPh>
    <phoneticPr fontId="3"/>
  </si>
  <si>
    <t>利用許諾申請書（テレビ・ラジオCM放送）（以下「申請書」という。）の「申請日」「①申請者」</t>
    <rPh sb="0" eb="2">
      <t>リヨウ</t>
    </rPh>
    <rPh sb="2" eb="4">
      <t>キョダク</t>
    </rPh>
    <rPh sb="4" eb="6">
      <t>シンセイ</t>
    </rPh>
    <rPh sb="6" eb="7">
      <t>ショ</t>
    </rPh>
    <rPh sb="24" eb="26">
      <t>シンセイ</t>
    </rPh>
    <rPh sb="26" eb="27">
      <t>ショ</t>
    </rPh>
    <rPh sb="35" eb="37">
      <t>シンセイ</t>
    </rPh>
    <rPh sb="41" eb="43">
      <t>シンセイ</t>
    </rPh>
    <phoneticPr fontId="3"/>
  </si>
  <si>
    <t>「①申請者」欄に社印を押してください。担当者個人印の場合は受理できません。</t>
    <rPh sb="2" eb="4">
      <t>シンセイ</t>
    </rPh>
    <phoneticPr fontId="3"/>
  </si>
  <si>
    <t>申請書に各放送局ごとの回数を入力すると、請求金額が「請求額」欄に自動計算されます。</t>
    <rPh sb="0" eb="2">
      <t>シンセイ</t>
    </rPh>
    <phoneticPr fontId="3"/>
  </si>
  <si>
    <r>
      <t>請求額」欄に自動計算されます。</t>
    </r>
    <r>
      <rPr>
        <u/>
        <sz val="10"/>
        <color indexed="8"/>
        <rFont val="ＭＳ Ｐゴシック"/>
        <family val="3"/>
        <charset val="128"/>
      </rPr>
      <t>減額計算は、所定の利用条件を満たす場合に限り適用します。</t>
    </r>
    <rPh sb="15" eb="17">
      <t>ゲンガク</t>
    </rPh>
    <rPh sb="17" eb="19">
      <t>ケイサン</t>
    </rPh>
    <rPh sb="21" eb="23">
      <t>ショテイ</t>
    </rPh>
    <phoneticPr fontId="3"/>
  </si>
  <si>
    <r>
      <t>放送回数の報告は</t>
    </r>
    <r>
      <rPr>
        <sz val="10"/>
        <rFont val="ＭＳ Ｐゴシック"/>
        <family val="3"/>
        <charset val="128"/>
      </rPr>
      <t>、</t>
    </r>
    <r>
      <rPr>
        <sz val="10"/>
        <color indexed="8"/>
        <rFont val="ＭＳ Ｐゴシック"/>
        <family val="3"/>
        <charset val="128"/>
      </rPr>
      <t>各放送局で放送された全ての回数</t>
    </r>
    <r>
      <rPr>
        <sz val="10"/>
        <rFont val="ＭＳ Ｐゴシック"/>
        <family val="3"/>
        <charset val="128"/>
      </rPr>
      <t>を1度に</t>
    </r>
    <r>
      <rPr>
        <sz val="10"/>
        <color indexed="8"/>
        <rFont val="ＭＳ Ｐゴシック"/>
        <family val="3"/>
        <charset val="128"/>
      </rPr>
      <t>報告してください。</t>
    </r>
    <r>
      <rPr>
        <u/>
        <sz val="10"/>
        <color indexed="8"/>
        <rFont val="ＭＳ Ｐゴシック"/>
        <family val="3"/>
        <charset val="128"/>
      </rPr>
      <t>放送回数の</t>
    </r>
    <rPh sb="0" eb="2">
      <t>ホウソウ</t>
    </rPh>
    <rPh sb="2" eb="4">
      <t>カイスウ</t>
    </rPh>
    <rPh sb="5" eb="7">
      <t>ホウコク</t>
    </rPh>
    <rPh sb="9" eb="10">
      <t>カク</t>
    </rPh>
    <rPh sb="10" eb="12">
      <t>ホウソウ</t>
    </rPh>
    <rPh sb="12" eb="13">
      <t>キョク</t>
    </rPh>
    <rPh sb="14" eb="16">
      <t>ホウソウ</t>
    </rPh>
    <rPh sb="19" eb="20">
      <t>スベ</t>
    </rPh>
    <rPh sb="22" eb="24">
      <t>カイスウ</t>
    </rPh>
    <rPh sb="26" eb="27">
      <t>ド</t>
    </rPh>
    <rPh sb="28" eb="30">
      <t>ホウコク</t>
    </rPh>
    <phoneticPr fontId="3"/>
  </si>
  <si>
    <t>事前申請をした期間にオンエアが無かった場合や、期間中の中止・終了についてはご連絡ください。</t>
    <rPh sb="0" eb="2">
      <t>ジゼン</t>
    </rPh>
    <rPh sb="2" eb="4">
      <t>シンセイ</t>
    </rPh>
    <rPh sb="7" eb="9">
      <t>キカン</t>
    </rPh>
    <rPh sb="15" eb="16">
      <t>ナ</t>
    </rPh>
    <rPh sb="19" eb="21">
      <t>バアイ</t>
    </rPh>
    <rPh sb="23" eb="26">
      <t>キカンチュウ</t>
    </rPh>
    <rPh sb="27" eb="29">
      <t>チュウシ</t>
    </rPh>
    <rPh sb="30" eb="32">
      <t>シュウリョウ</t>
    </rPh>
    <rPh sb="38" eb="40">
      <t>レンラク</t>
    </rPh>
    <phoneticPr fontId="3"/>
  </si>
  <si>
    <r>
      <t>　　　＜　お支払い　＞　　</t>
    </r>
    <r>
      <rPr>
        <b/>
        <sz val="11"/>
        <color indexed="8"/>
        <rFont val="ＭＳ Ｐゴシック"/>
        <family val="3"/>
        <charset val="128"/>
      </rPr>
      <t xml:space="preserve">期限：　請求書発行月の翌月末日 </t>
    </r>
    <rPh sb="6" eb="8">
      <t>シハラ</t>
    </rPh>
    <rPh sb="13" eb="15">
      <t>キゲン</t>
    </rPh>
    <rPh sb="17" eb="20">
      <t>セイキュウショ</t>
    </rPh>
    <rPh sb="20" eb="22">
      <t>ハッコウ</t>
    </rPh>
    <rPh sb="22" eb="23">
      <t>ヅキ</t>
    </rPh>
    <rPh sb="24" eb="27">
      <t>ヨクゲツマツ</t>
    </rPh>
    <rPh sb="27" eb="28">
      <t>ヒ</t>
    </rPh>
    <phoneticPr fontId="3"/>
  </si>
  <si>
    <t>放送回数の報告</t>
    <rPh sb="0" eb="2">
      <t>ホウソウ</t>
    </rPh>
    <rPh sb="2" eb="4">
      <t>カイスウ</t>
    </rPh>
    <rPh sb="5" eb="7">
      <t>ホウコク</t>
    </rPh>
    <phoneticPr fontId="2"/>
  </si>
  <si>
    <t>4月末日まで</t>
    <rPh sb="1" eb="3">
      <t>ガツマツ</t>
    </rPh>
    <rPh sb="3" eb="4">
      <t>ヒ</t>
    </rPh>
    <phoneticPr fontId="2"/>
  </si>
  <si>
    <t>7月末日まで</t>
    <rPh sb="1" eb="3">
      <t>ガツマツ</t>
    </rPh>
    <rPh sb="3" eb="4">
      <t>ヒ</t>
    </rPh>
    <phoneticPr fontId="2"/>
  </si>
  <si>
    <t>10月末日まで</t>
    <rPh sb="2" eb="4">
      <t>ガツマツ</t>
    </rPh>
    <rPh sb="4" eb="5">
      <t>ヒ</t>
    </rPh>
    <phoneticPr fontId="2"/>
  </si>
  <si>
    <t>1月末日まで</t>
    <rPh sb="1" eb="3">
      <t>ガツマツ</t>
    </rPh>
    <rPh sb="3" eb="4">
      <t>ヒ</t>
    </rPh>
    <phoneticPr fontId="2"/>
  </si>
  <si>
    <t>請求書発行</t>
    <rPh sb="0" eb="3">
      <t>セイキュウショ</t>
    </rPh>
    <rPh sb="3" eb="5">
      <t>ハッコウ</t>
    </rPh>
    <phoneticPr fontId="2"/>
  </si>
  <si>
    <t>5月末日</t>
    <rPh sb="1" eb="2">
      <t>ガツ</t>
    </rPh>
    <rPh sb="2" eb="4">
      <t>マツジツ</t>
    </rPh>
    <phoneticPr fontId="2"/>
  </si>
  <si>
    <t>8月末日</t>
    <rPh sb="1" eb="2">
      <t>ガツ</t>
    </rPh>
    <rPh sb="2" eb="4">
      <t>マツジツ</t>
    </rPh>
    <phoneticPr fontId="2"/>
  </si>
  <si>
    <t>11月末日</t>
    <rPh sb="2" eb="3">
      <t>ガツ</t>
    </rPh>
    <rPh sb="3" eb="5">
      <t>マツジツ</t>
    </rPh>
    <phoneticPr fontId="2"/>
  </si>
  <si>
    <t>2月末日</t>
    <rPh sb="1" eb="2">
      <t>ガツ</t>
    </rPh>
    <rPh sb="2" eb="4">
      <t>マツジツ</t>
    </rPh>
    <phoneticPr fontId="2"/>
  </si>
  <si>
    <t>6月末日</t>
    <rPh sb="1" eb="2">
      <t>ガツ</t>
    </rPh>
    <rPh sb="2" eb="4">
      <t>マツジツ</t>
    </rPh>
    <phoneticPr fontId="2"/>
  </si>
  <si>
    <t>9月末日</t>
    <rPh sb="1" eb="2">
      <t>ガツ</t>
    </rPh>
    <rPh sb="2" eb="4">
      <t>マツジツ</t>
    </rPh>
    <phoneticPr fontId="2"/>
  </si>
  <si>
    <t>12月末日</t>
    <rPh sb="2" eb="3">
      <t>ガツ</t>
    </rPh>
    <rPh sb="3" eb="5">
      <t>マツジツ</t>
    </rPh>
    <phoneticPr fontId="2"/>
  </si>
  <si>
    <t>3月末日</t>
    <rPh sb="1" eb="2">
      <t>ガツ</t>
    </rPh>
    <rPh sb="2" eb="4">
      <t>マツジツ</t>
    </rPh>
    <phoneticPr fontId="2"/>
  </si>
  <si>
    <t>テレビ・ラジオCM放送利用許諾申請手続</t>
    <rPh sb="9" eb="11">
      <t>ホウソウ</t>
    </rPh>
    <rPh sb="11" eb="13">
      <t>リヨウ</t>
    </rPh>
    <rPh sb="13" eb="15">
      <t>キョダク</t>
    </rPh>
    <rPh sb="15" eb="17">
      <t>シンセイ</t>
    </rPh>
    <rPh sb="17" eb="19">
      <t>テツヅ</t>
    </rPh>
    <phoneticPr fontId="3"/>
  </si>
  <si>
    <t>お申込の前に</t>
    <rPh sb="1" eb="2">
      <t>サル</t>
    </rPh>
    <rPh sb="2" eb="3">
      <t>コミ</t>
    </rPh>
    <rPh sb="4" eb="5">
      <t>マエ</t>
    </rPh>
    <phoneticPr fontId="3"/>
  </si>
  <si>
    <t>ご申請の流れ</t>
    <rPh sb="1" eb="3">
      <t>シンセイ</t>
    </rPh>
    <rPh sb="4" eb="5">
      <t>ナガ</t>
    </rPh>
    <phoneticPr fontId="3"/>
  </si>
  <si>
    <t>お支払い</t>
    <rPh sb="1" eb="3">
      <t>シハライ</t>
    </rPh>
    <phoneticPr fontId="2"/>
  </si>
  <si>
    <t>使用料の計算方法</t>
    <rPh sb="0" eb="1">
      <t>シ</t>
    </rPh>
    <rPh sb="1" eb="2">
      <t>ヨウ</t>
    </rPh>
    <rPh sb="2" eb="3">
      <t>リョウ</t>
    </rPh>
    <rPh sb="4" eb="5">
      <t>ケイ</t>
    </rPh>
    <rPh sb="5" eb="6">
      <t>ザン</t>
    </rPh>
    <rPh sb="6" eb="7">
      <t>カタ</t>
    </rPh>
    <rPh sb="7" eb="8">
      <t>ホウ</t>
    </rPh>
    <phoneticPr fontId="3"/>
  </si>
  <si>
    <t>テレビ北海道・東北・仙台・福島テレビ・新潟・新潟総合・信越・静岡・
テレビ静岡 ・テレビ愛知・テレビ大阪・山陽・中国・広島テレビ・TVQ九州</t>
    <phoneticPr fontId="3"/>
  </si>
  <si>
    <t>北海道・札幌テレビ・北海道テレビ・北海道文化・RKB毎日・九州朝日・
テレビ西日本・福岡・東京メトロポリタン</t>
    <phoneticPr fontId="3"/>
  </si>
  <si>
    <t>FM北海道・FMノースウェーブ・東北・FM仙台・ラジオ福島・新潟・信越・
静岡・静岡FM・京都・ラジオ関西・Kiss-FM KOBE・山陽・中国・
広島FM・FM福岡・CROSS FM</t>
    <phoneticPr fontId="3"/>
  </si>
  <si>
    <t>使用料規程 &lt;第11条 放送に関する利用許諾&gt;6に基づく減額計算を適用します。</t>
    <rPh sb="10" eb="11">
      <t>ジョウ</t>
    </rPh>
    <rPh sb="15" eb="16">
      <t>カン</t>
    </rPh>
    <rPh sb="18" eb="20">
      <t>リヨウ</t>
    </rPh>
    <rPh sb="20" eb="22">
      <t>キョダク</t>
    </rPh>
    <phoneticPr fontId="3"/>
  </si>
  <si>
    <t>　(1)　放送の開始前日までに申請書を提出すること（事前申請）</t>
    <rPh sb="5" eb="7">
      <t>ホウソウ</t>
    </rPh>
    <rPh sb="8" eb="10">
      <t>カイシ</t>
    </rPh>
    <rPh sb="10" eb="12">
      <t>ゼンジツ</t>
    </rPh>
    <rPh sb="15" eb="18">
      <t>シンセイショ</t>
    </rPh>
    <rPh sb="19" eb="21">
      <t>テイシュツ</t>
    </rPh>
    <rPh sb="26" eb="28">
      <t>ジゼン</t>
    </rPh>
    <rPh sb="28" eb="30">
      <t>シンセイ</t>
    </rPh>
    <phoneticPr fontId="3"/>
  </si>
  <si>
    <t>　(2)  放送期間終了日の属する期の翌期最初の月の月末までに 当該期間の放送回数を正確に報告すること</t>
    <rPh sb="14" eb="15">
      <t>ゾク</t>
    </rPh>
    <rPh sb="17" eb="18">
      <t>キ</t>
    </rPh>
    <rPh sb="19" eb="21">
      <t>ヨクキ</t>
    </rPh>
    <rPh sb="21" eb="23">
      <t>サイショ</t>
    </rPh>
    <rPh sb="24" eb="25">
      <t>ツキ</t>
    </rPh>
    <rPh sb="26" eb="28">
      <t>ゲツマツ</t>
    </rPh>
    <phoneticPr fontId="3"/>
  </si>
  <si>
    <t>　　　　　　　　　　　　　　　　　　　　　　　　　　　　　　96,703,200円 ÷ 22,099回 ＝ 4,375.91(小数点第3位四捨五入)</t>
    <phoneticPr fontId="3"/>
  </si>
  <si>
    <t>使用料(少数点以下切捨)</t>
    <phoneticPr fontId="3"/>
  </si>
  <si>
    <t>申請日　　　　　　　</t>
    <rPh sb="0" eb="2">
      <t>シンセイ</t>
    </rPh>
    <rPh sb="2" eb="3">
      <t>ビ</t>
    </rPh>
    <phoneticPr fontId="3"/>
  </si>
  <si>
    <t>２０　　　年　　　月　　 日</t>
    <phoneticPr fontId="2"/>
  </si>
  <si>
    <t>放送回数報告日</t>
    <rPh sb="0" eb="2">
      <t>ホウソウ</t>
    </rPh>
    <rPh sb="2" eb="4">
      <t>カイスウ</t>
    </rPh>
    <rPh sb="4" eb="6">
      <t>ホウコク</t>
    </rPh>
    <rPh sb="6" eb="7">
      <t>ヒ</t>
    </rPh>
    <phoneticPr fontId="3"/>
  </si>
  <si>
    <t>申請日</t>
    <rPh sb="0" eb="2">
      <t>シンセイ</t>
    </rPh>
    <rPh sb="2" eb="3">
      <t>ヒ</t>
    </rPh>
    <phoneticPr fontId="3"/>
  </si>
  <si>
    <t>２０ 　　　　年　　   月　　　日</t>
    <phoneticPr fontId="2"/>
  </si>
  <si>
    <t>許諾番号</t>
    <rPh sb="0" eb="2">
      <t>キョダク</t>
    </rPh>
    <rPh sb="2" eb="4">
      <t>バンゴウ</t>
    </rPh>
    <phoneticPr fontId="2"/>
  </si>
  <si>
    <t>（許諾印）</t>
    <rPh sb="1" eb="3">
      <t>キョダク</t>
    </rPh>
    <rPh sb="3" eb="4">
      <t>イン</t>
    </rPh>
    <phoneticPr fontId="2"/>
  </si>
  <si>
    <t>CM録音処理</t>
    <rPh sb="2" eb="4">
      <t>ロクオン</t>
    </rPh>
    <rPh sb="4" eb="6">
      <t>ショリ</t>
    </rPh>
    <phoneticPr fontId="2"/>
  </si>
  <si>
    <t>減額計算</t>
    <rPh sb="0" eb="2">
      <t>ゲンガク</t>
    </rPh>
    <rPh sb="2" eb="4">
      <t>ケイサン</t>
    </rPh>
    <phoneticPr fontId="2"/>
  </si>
  <si>
    <t>請求日</t>
    <rPh sb="0" eb="2">
      <t>セイキュウ</t>
    </rPh>
    <rPh sb="2" eb="3">
      <t>ビ</t>
    </rPh>
    <phoneticPr fontId="2"/>
  </si>
  <si>
    <t>株式会社NexTone 御中</t>
    <rPh sb="0" eb="4">
      <t>カブシキガイシャ</t>
    </rPh>
    <rPh sb="12" eb="14">
      <t>オンチュウ</t>
    </rPh>
    <phoneticPr fontId="3"/>
  </si>
  <si>
    <t>NexTone使用欄</t>
    <rPh sb="7" eb="9">
      <t>シヨウ</t>
    </rPh>
    <rPh sb="9" eb="10">
      <t>ラン</t>
    </rPh>
    <phoneticPr fontId="3"/>
  </si>
  <si>
    <t>TBS</t>
    <phoneticPr fontId="2"/>
  </si>
  <si>
    <t>CBC</t>
    <phoneticPr fontId="2"/>
  </si>
  <si>
    <t>FM岐阜</t>
    <rPh sb="2" eb="4">
      <t>ギフ</t>
    </rPh>
    <phoneticPr fontId="3"/>
  </si>
  <si>
    <t>TBS・日本テレビ・テレビ朝日・フジテレビ</t>
    <phoneticPr fontId="3"/>
  </si>
  <si>
    <t>CBC・東海テレビ・名古屋テレビ・中京テレビ</t>
    <phoneticPr fontId="2"/>
  </si>
  <si>
    <t>RFラジオ日本・CBC・東海ラジオ・FM大阪</t>
    <phoneticPr fontId="2"/>
  </si>
  <si>
    <t>FM ＣＯＣＯＬＯ</t>
    <phoneticPr fontId="3"/>
  </si>
  <si>
    <t>「著作物題名」（楽曲ﾀｲﾄﾙ）欄と「著作者名」欄は、CDなどの情報に拠らず、NexToneﾎｰﾑﾍﾟｰｼﾞの</t>
    <rPh sb="1" eb="4">
      <t>チョサクブツ</t>
    </rPh>
    <rPh sb="4" eb="6">
      <t>ダイメイ</t>
    </rPh>
    <rPh sb="15" eb="16">
      <t>ラン</t>
    </rPh>
    <rPh sb="18" eb="21">
      <t>チョサクシャ</t>
    </rPh>
    <rPh sb="21" eb="22">
      <t>メイ</t>
    </rPh>
    <rPh sb="23" eb="24">
      <t>ラン</t>
    </rPh>
    <rPh sb="31" eb="33">
      <t>ジョウホウ</t>
    </rPh>
    <rPh sb="34" eb="35">
      <t>ヨ</t>
    </rPh>
    <phoneticPr fontId="3"/>
  </si>
  <si>
    <r>
      <t>　　　＜　放送回数の報告　＞　　</t>
    </r>
    <r>
      <rPr>
        <b/>
        <sz val="11"/>
        <color indexed="8"/>
        <rFont val="ＭＳ Ｐゴシック"/>
        <family val="3"/>
        <charset val="128"/>
      </rPr>
      <t>期限：　放送期間終了日の属する期の翌期最初の月の末日まで</t>
    </r>
    <phoneticPr fontId="3"/>
  </si>
  <si>
    <t>もし、FAXでご提出される場合は、必ずNexTone宛にご連絡のうえ着信していることを確認をしてください。</t>
    <rPh sb="8" eb="10">
      <t>テイシュツ</t>
    </rPh>
    <rPh sb="34" eb="36">
      <t>チャクシン</t>
    </rPh>
    <phoneticPr fontId="3"/>
  </si>
  <si>
    <t>Radio NEO</t>
    <phoneticPr fontId="2"/>
  </si>
  <si>
    <t>InterFM</t>
    <phoneticPr fontId="3"/>
  </si>
  <si>
    <t>TBS</t>
    <phoneticPr fontId="3"/>
  </si>
  <si>
    <t>CBC</t>
    <phoneticPr fontId="3"/>
  </si>
  <si>
    <t>NexToneにおいて申請書のご提出が確認できない場合、事情の如何に係わらず事前に申請を</t>
    <rPh sb="11" eb="13">
      <t>シンセイ</t>
    </rPh>
    <rPh sb="13" eb="14">
      <t>ショ</t>
    </rPh>
    <rPh sb="16" eb="18">
      <t>テイシュツ</t>
    </rPh>
    <rPh sb="19" eb="21">
      <t>カクニン</t>
    </rPh>
    <rPh sb="25" eb="27">
      <t>バアイ</t>
    </rPh>
    <rPh sb="28" eb="30">
      <t>ジジョウ</t>
    </rPh>
    <rPh sb="31" eb="33">
      <t>イカン</t>
    </rPh>
    <rPh sb="34" eb="35">
      <t>カカ</t>
    </rPh>
    <rPh sb="38" eb="40">
      <t>ジゼン</t>
    </rPh>
    <rPh sb="41" eb="43">
      <t>シンセイ</t>
    </rPh>
    <phoneticPr fontId="3"/>
  </si>
  <si>
    <t>申請書に入力した放送回数の総計が100回を超える場合、減額計算をした放送使用料が「減額</t>
    <rPh sb="0" eb="2">
      <t>シンセイ</t>
    </rPh>
    <rPh sb="2" eb="3">
      <t>ショ</t>
    </rPh>
    <rPh sb="4" eb="6">
      <t>ニュウリョク</t>
    </rPh>
    <phoneticPr fontId="3"/>
  </si>
  <si>
    <t>　 テレビ・ラジオCM放送利用申請をする必要はありません。</t>
    <rPh sb="15" eb="17">
      <t>シンセイ</t>
    </rPh>
    <phoneticPr fontId="3"/>
  </si>
  <si>
    <t>ご請求は設定された利用期間ごと（申請書ごと）に行います。3ヵ月以上ご利用になる場合は、申請書を分けて</t>
    <rPh sb="1" eb="3">
      <t>セイキュウ</t>
    </rPh>
    <rPh sb="16" eb="19">
      <t>シンセイショ</t>
    </rPh>
    <rPh sb="30" eb="31">
      <t>ゲツ</t>
    </rPh>
    <rPh sb="31" eb="33">
      <t>イジョウ</t>
    </rPh>
    <rPh sb="34" eb="36">
      <t>リヨウ</t>
    </rPh>
    <rPh sb="39" eb="41">
      <t>バアイ</t>
    </rPh>
    <rPh sb="43" eb="46">
      <t>シンセイショ</t>
    </rPh>
    <rPh sb="47" eb="48">
      <t>ワ</t>
    </rPh>
    <phoneticPr fontId="3"/>
  </si>
  <si>
    <t>　申請書の所定の項目に放送回数を入力していただくと、算出された使用料が表示されます。</t>
    <rPh sb="1" eb="4">
      <t>シンセイショ</t>
    </rPh>
    <rPh sb="11" eb="13">
      <t>ホウソウ</t>
    </rPh>
    <rPh sb="26" eb="28">
      <t>サンシュツ</t>
    </rPh>
    <rPh sb="31" eb="33">
      <t>シヨウ</t>
    </rPh>
    <rPh sb="33" eb="34">
      <t>リョウ</t>
    </rPh>
    <rPh sb="35" eb="37">
      <t>ヒョウジ</t>
    </rPh>
    <phoneticPr fontId="3"/>
  </si>
  <si>
    <t>　下記(1)(2)の利用条件を全て満たし、テレビ・ラジオ放送利用申請書ファイルシート「申請および</t>
    <rPh sb="28" eb="30">
      <t>ホウソウ</t>
    </rPh>
    <rPh sb="30" eb="32">
      <t>リヨウ</t>
    </rPh>
    <rPh sb="32" eb="35">
      <t>シンセイショ</t>
    </rPh>
    <rPh sb="43" eb="45">
      <t>シンセイ</t>
    </rPh>
    <phoneticPr fontId="3"/>
  </si>
  <si>
    <t>記入方法」に記載された手順のとおり申請をする場合に限り、放送回数の総計が100回を超える分について、</t>
    <rPh sb="2" eb="4">
      <t>ホウホウ</t>
    </rPh>
    <phoneticPr fontId="3"/>
  </si>
  <si>
    <t>申請及び記入方法</t>
    <rPh sb="0" eb="1">
      <t>サル</t>
    </rPh>
    <rPh sb="1" eb="2">
      <t>ショウ</t>
    </rPh>
    <rPh sb="2" eb="3">
      <t>オヨ</t>
    </rPh>
    <rPh sb="4" eb="5">
      <t>キ</t>
    </rPh>
    <rPh sb="5" eb="6">
      <t>イ</t>
    </rPh>
    <rPh sb="6" eb="8">
      <t>ホウホウ</t>
    </rPh>
    <phoneticPr fontId="3"/>
  </si>
  <si>
    <r>
      <rPr>
        <b/>
        <sz val="12"/>
        <rFont val="ＭＳ Ｐゴシック"/>
        <family val="3"/>
        <charset val="128"/>
      </rPr>
      <t>オンエア1回あたりの単価について</t>
    </r>
    <r>
      <rPr>
        <b/>
        <sz val="10"/>
        <rFont val="ＭＳ Ｐゴシック"/>
        <family val="3"/>
        <charset val="128"/>
      </rPr>
      <t>　　使用料規定 &lt;第11条 放送に関する利用許諾&gt;６</t>
    </r>
    <rPh sb="28" eb="29">
      <t>ジョウ</t>
    </rPh>
    <rPh sb="33" eb="34">
      <t>カン</t>
    </rPh>
    <rPh sb="36" eb="38">
      <t>リヨウ</t>
    </rPh>
    <rPh sb="38" eb="40">
      <t>キョダク</t>
    </rPh>
    <phoneticPr fontId="3"/>
  </si>
  <si>
    <r>
      <t>ラジオ</t>
    </r>
    <r>
      <rPr>
        <b/>
        <sz val="10"/>
        <rFont val="Century"/>
        <family val="1"/>
      </rPr>
      <t>(</t>
    </r>
    <r>
      <rPr>
        <b/>
        <sz val="10"/>
        <rFont val="ＭＳ Ｐゴシック"/>
        <family val="3"/>
        <charset val="128"/>
      </rPr>
      <t>民放地上波</t>
    </r>
    <r>
      <rPr>
        <b/>
        <sz val="10"/>
        <rFont val="Century"/>
        <family val="1"/>
      </rPr>
      <t>)</t>
    </r>
    <rPh sb="4" eb="6">
      <t>ミンポウ</t>
    </rPh>
    <phoneticPr fontId="3"/>
  </si>
  <si>
    <r>
      <t>なお、放送回数の総合計が100回を超えると、通常の使用料とは別に減額使用料が表示されますが、</t>
    </r>
    <r>
      <rPr>
        <u/>
        <sz val="10"/>
        <rFont val="ＭＳ Ｐゴシック"/>
        <family val="3"/>
        <charset val="128"/>
      </rPr>
      <t>減額の適用には</t>
    </r>
    <rPh sb="3" eb="5">
      <t>ホウソウ</t>
    </rPh>
    <rPh sb="38" eb="40">
      <t>ヒョウジ</t>
    </rPh>
    <phoneticPr fontId="3"/>
  </si>
  <si>
    <t>TBS・文化・ニッポン</t>
    <phoneticPr fontId="3"/>
  </si>
  <si>
    <r>
      <rPr>
        <u/>
        <sz val="10"/>
        <rFont val="ＭＳ Ｐゴシック"/>
        <family val="3"/>
        <charset val="128"/>
      </rPr>
      <t>条件があるため、必ず後段の「減額計算の適用について」をお読みください</t>
    </r>
    <r>
      <rPr>
        <sz val="10"/>
        <rFont val="ＭＳ Ｐゴシック"/>
        <family val="3"/>
        <charset val="128"/>
      </rPr>
      <t>。</t>
    </r>
    <phoneticPr fontId="3"/>
  </si>
  <si>
    <t>ログインＩＤ</t>
    <phoneticPr fontId="3"/>
  </si>
  <si>
    <t>〒</t>
    <phoneticPr fontId="2"/>
  </si>
  <si>
    <r>
      <t>放送期間</t>
    </r>
    <r>
      <rPr>
        <u/>
        <sz val="10"/>
        <color indexed="10"/>
        <rFont val="ＭＳ ゴシック"/>
        <family val="3"/>
        <charset val="128"/>
      </rPr>
      <t>(１枚につき
１クール(3ヵ月以内))</t>
    </r>
    <rPh sb="0" eb="2">
      <t>ホウソウ</t>
    </rPh>
    <rPh sb="2" eb="4">
      <t>キカン</t>
    </rPh>
    <rPh sb="6" eb="7">
      <t>マイ</t>
    </rPh>
    <rPh sb="18" eb="19">
      <t>ゲツ</t>
    </rPh>
    <rPh sb="19" eb="21">
      <t>イナイ</t>
    </rPh>
    <phoneticPr fontId="3"/>
  </si>
  <si>
    <t>〒</t>
    <phoneticPr fontId="2"/>
  </si>
  <si>
    <r>
      <t>放送期間</t>
    </r>
    <r>
      <rPr>
        <u/>
        <sz val="10"/>
        <color indexed="10"/>
        <rFont val="ＭＳ Ｐゴシック"/>
        <family val="3"/>
        <charset val="128"/>
        <scheme val="minor"/>
      </rPr>
      <t>（1枚につき
1クール（3ヵ月以内））</t>
    </r>
    <rPh sb="0" eb="2">
      <t>ホウソウ</t>
    </rPh>
    <rPh sb="2" eb="4">
      <t>キカン</t>
    </rPh>
    <rPh sb="6" eb="7">
      <t>マイ</t>
    </rPh>
    <rPh sb="18" eb="19">
      <t>ゲツ</t>
    </rPh>
    <rPh sb="19" eb="21">
      <t>イナイ</t>
    </rPh>
    <phoneticPr fontId="3"/>
  </si>
  <si>
    <t>ログインＩＤ</t>
    <phoneticPr fontId="2"/>
  </si>
  <si>
    <t>37,543,774(使用料) ＋ 3,754,377(消費税（10％の場合）) = 41,298,151円(請求額)</t>
    <rPh sb="36" eb="38">
      <t>バアイ</t>
    </rPh>
    <phoneticPr fontId="2"/>
  </si>
  <si>
    <t>株式会社NexTone　著作権事業本部
〒150-6010　東京都渋谷区恵比寿4-20-3
恵比寿ガーデンプレイスタワー10F
TEL：03-5475-5027　FAX：03-5475-5022</t>
    <phoneticPr fontId="2"/>
  </si>
  <si>
    <t>　 TEL 03-5475-5027  FAX 03-5475-5022  E-mail : contact_ad@nex-tone.co.jp</t>
    <phoneticPr fontId="3"/>
  </si>
  <si>
    <t>またはスキャンしたPDFをメール（contact_ad@nex-tone.co.jp）でご提出ください。</t>
    <phoneticPr fontId="3"/>
  </si>
  <si>
    <t>をメール（contact_ad@nex-tone.co.jp）でご提出ください。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</si>
</sst>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00_ "/>
    <numFmt numFmtId="178" formatCode="#,##0_);[Red]\(#,##0\)"/>
    <numFmt numFmtId="179" formatCode="0.0_ "/>
    <numFmt numFmtId="180" formatCode="0.00_ "/>
  </numFmts>
  <fonts count="90" x14ac:knownFonts="1">
    <font>
      <sz val="11"/>
      <color theme="1"/>
      <name val="ＭＳ Ｐゴシック"/>
      <family val="2"/>
      <charset val="128"/>
      <scheme val="minor"/>
    </font>
    <font>
      <b/>
      <sz val="22"/>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1"/>
      <name val="ＭＳ Ｐゴシック"/>
      <family val="3"/>
      <charset val="128"/>
    </font>
    <font>
      <sz val="18"/>
      <name val="HG丸ｺﾞｼｯｸM-PRO"/>
      <family val="3"/>
      <charset val="128"/>
    </font>
    <font>
      <sz val="14"/>
      <name val="HG丸ｺﾞｼｯｸM-PRO"/>
      <family val="3"/>
      <charset val="128"/>
    </font>
    <font>
      <sz val="14"/>
      <name val="Century"/>
      <family val="1"/>
    </font>
    <font>
      <sz val="16"/>
      <name val="Century Gothic"/>
      <family val="2"/>
    </font>
    <font>
      <sz val="16"/>
      <name val="ＭＳ Ｐゴシック"/>
      <family val="3"/>
      <charset val="128"/>
    </font>
    <font>
      <sz val="14"/>
      <color indexed="12"/>
      <name val="ＭＳ Ｐゴシック"/>
      <family val="3"/>
      <charset val="128"/>
    </font>
    <font>
      <sz val="14"/>
      <name val="ＭＳ ゴシック"/>
      <family val="3"/>
      <charset val="128"/>
    </font>
    <font>
      <sz val="20"/>
      <name val="ＭＳ 明朝"/>
      <family val="1"/>
      <charset val="128"/>
    </font>
    <font>
      <sz val="12"/>
      <name val="HG丸ｺﾞｼｯｸM-PRO"/>
      <family val="3"/>
      <charset val="128"/>
    </font>
    <font>
      <sz val="18"/>
      <name val="ＭＳ 明朝"/>
      <family val="1"/>
      <charset val="128"/>
    </font>
    <font>
      <sz val="20"/>
      <name val="ＭＳ Ｐゴシック"/>
      <family val="3"/>
      <charset val="128"/>
    </font>
    <font>
      <sz val="18"/>
      <name val="ＭＳ Ｐゴシック"/>
      <family val="3"/>
      <charset val="128"/>
    </font>
    <font>
      <u/>
      <sz val="12"/>
      <color indexed="12"/>
      <name val="ＭＳ Ｐゴシック"/>
      <family val="3"/>
      <charset val="128"/>
    </font>
    <font>
      <u/>
      <sz val="20"/>
      <color indexed="12"/>
      <name val="Century"/>
      <family val="1"/>
    </font>
    <font>
      <sz val="20"/>
      <name val="Century"/>
      <family val="1"/>
    </font>
    <font>
      <sz val="12"/>
      <name val="ＭＳ ゴシック"/>
      <family val="3"/>
      <charset val="128"/>
    </font>
    <font>
      <sz val="22"/>
      <name val="ＭＳ 明朝"/>
      <family val="1"/>
      <charset val="128"/>
    </font>
    <font>
      <sz val="14"/>
      <name val="ＭＳ Ｐゴシック"/>
      <family val="3"/>
      <charset val="128"/>
      <scheme val="minor"/>
    </font>
    <font>
      <sz val="8"/>
      <name val="HG丸ｺﾞｼｯｸM-PRO"/>
      <family val="3"/>
      <charset val="128"/>
    </font>
    <font>
      <sz val="16"/>
      <name val="Comic Sans MS"/>
      <family val="4"/>
    </font>
    <font>
      <sz val="8"/>
      <name val="ＭＳ Ｐゴシック"/>
      <family val="3"/>
      <charset val="128"/>
    </font>
    <font>
      <sz val="9"/>
      <name val="ＭＳ Ｐゴシック"/>
      <family val="3"/>
      <charset val="128"/>
    </font>
    <font>
      <sz val="14"/>
      <name val="Century Gothic"/>
      <family val="2"/>
    </font>
    <font>
      <sz val="7"/>
      <name val="ＭＳ Ｐゴシック"/>
      <family val="3"/>
      <charset val="128"/>
    </font>
    <font>
      <sz val="10"/>
      <name val="ＭＳ Ｐゴシック"/>
      <family val="3"/>
      <charset val="128"/>
    </font>
    <font>
      <sz val="8"/>
      <name val="Comic Sans MS"/>
      <family val="4"/>
    </font>
    <font>
      <sz val="12"/>
      <name val="ＭＳ Ｐゴシック"/>
      <family val="3"/>
      <charset val="128"/>
    </font>
    <font>
      <sz val="7.5"/>
      <name val="ＭＳ Ｐゴシック"/>
      <family val="3"/>
      <charset val="128"/>
    </font>
    <font>
      <sz val="15"/>
      <name val="HG丸ｺﾞｼｯｸM-PRO"/>
      <family val="3"/>
      <charset val="128"/>
    </font>
    <font>
      <sz val="9"/>
      <name val="Century Gothic"/>
      <family val="2"/>
    </font>
    <font>
      <sz val="9"/>
      <name val="Comic Sans MS"/>
      <family val="4"/>
    </font>
    <font>
      <b/>
      <sz val="16"/>
      <color indexed="81"/>
      <name val="ＭＳ Ｐゴシック"/>
      <family val="3"/>
      <charset val="128"/>
    </font>
    <font>
      <b/>
      <sz val="16"/>
      <name val="ＭＳ Ｐゴシック"/>
      <family val="3"/>
      <charset val="128"/>
    </font>
    <font>
      <sz val="11"/>
      <color indexed="12"/>
      <name val="ＭＳ Ｐゴシック"/>
      <family val="3"/>
      <charset val="128"/>
    </font>
    <font>
      <sz val="10"/>
      <name val="HG丸ｺﾞｼｯｸM-PRO"/>
      <family val="3"/>
      <charset val="128"/>
    </font>
    <font>
      <sz val="12"/>
      <name val="Century Gothic"/>
      <family val="2"/>
    </font>
    <font>
      <sz val="11"/>
      <name val="HG丸ｺﾞｼｯｸM-PRO"/>
      <family val="3"/>
      <charset val="128"/>
    </font>
    <font>
      <b/>
      <sz val="10"/>
      <color indexed="81"/>
      <name val="ＭＳ Ｐゴシック"/>
      <family val="3"/>
      <charset val="128"/>
    </font>
    <font>
      <b/>
      <sz val="12"/>
      <name val="ＭＳ Ｐゴシック"/>
      <family val="3"/>
      <charset val="128"/>
    </font>
    <font>
      <b/>
      <sz val="18"/>
      <color indexed="8"/>
      <name val="ＭＳ Ｐゴシック"/>
      <family val="3"/>
      <charset val="128"/>
    </font>
    <font>
      <b/>
      <sz val="12"/>
      <color indexed="8"/>
      <name val="ＭＳ Ｐゴシック"/>
      <family val="3"/>
      <charset val="128"/>
    </font>
    <font>
      <b/>
      <sz val="16"/>
      <color indexed="8"/>
      <name val="ＭＳ Ｐゴシック"/>
      <family val="3"/>
      <charset val="128"/>
    </font>
    <font>
      <b/>
      <sz val="10"/>
      <color indexed="8"/>
      <name val="ＭＳ Ｐゴシック"/>
      <family val="3"/>
      <charset val="128"/>
    </font>
    <font>
      <sz val="10"/>
      <color indexed="8"/>
      <name val="ＭＳ Ｐゴシック"/>
      <family val="3"/>
      <charset val="128"/>
    </font>
    <font>
      <b/>
      <sz val="11"/>
      <color indexed="8"/>
      <name val="ＭＳ Ｐゴシック"/>
      <family val="3"/>
      <charset val="128"/>
    </font>
    <font>
      <sz val="11"/>
      <color indexed="10"/>
      <name val="ＭＳ Ｐゴシック"/>
      <family val="3"/>
      <charset val="128"/>
    </font>
    <font>
      <b/>
      <i/>
      <sz val="12"/>
      <color indexed="8"/>
      <name val="ＭＳ Ｐゴシック"/>
      <family val="3"/>
      <charset val="128"/>
    </font>
    <font>
      <sz val="10"/>
      <color indexed="63"/>
      <name val="ＭＳ Ｐゴシック"/>
      <family val="3"/>
      <charset val="128"/>
    </font>
    <font>
      <b/>
      <i/>
      <sz val="12"/>
      <name val="ＭＳ Ｐゴシック"/>
      <family val="3"/>
      <charset val="128"/>
    </font>
    <font>
      <sz val="10"/>
      <color theme="1"/>
      <name val="ＭＳ Ｐゴシック"/>
      <family val="2"/>
      <charset val="128"/>
      <scheme val="minor"/>
    </font>
    <font>
      <sz val="12"/>
      <color theme="1"/>
      <name val="ＭＳ Ｐゴシック"/>
      <family val="2"/>
      <charset val="128"/>
      <scheme val="minor"/>
    </font>
    <font>
      <b/>
      <u/>
      <sz val="16"/>
      <color indexed="81"/>
      <name val="ＭＳ Ｐゴシック"/>
      <family val="3"/>
      <charset val="128"/>
    </font>
    <font>
      <sz val="14"/>
      <color theme="1"/>
      <name val="HG丸ｺﾞｼｯｸM-PRO"/>
      <family val="3"/>
      <charset val="128"/>
    </font>
    <font>
      <b/>
      <u/>
      <sz val="10"/>
      <color indexed="81"/>
      <name val="ＭＳ Ｐゴシック"/>
      <family val="3"/>
      <charset val="128"/>
    </font>
    <font>
      <sz val="10"/>
      <color theme="1"/>
      <name val="ＭＳ Ｐゴシック"/>
      <family val="3"/>
      <charset val="128"/>
      <scheme val="minor"/>
    </font>
    <font>
      <sz val="11"/>
      <color rgb="FFFF0000"/>
      <name val="ＭＳ Ｐゴシック"/>
      <family val="3"/>
      <charset val="128"/>
    </font>
    <font>
      <u/>
      <sz val="10"/>
      <color indexed="8"/>
      <name val="ＭＳ Ｐゴシック"/>
      <family val="3"/>
      <charset val="128"/>
    </font>
    <font>
      <b/>
      <sz val="20"/>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4"/>
      <color theme="0" tint="-0.34998626667073579"/>
      <name val="ＭＳ Ｐゴシック"/>
      <family val="3"/>
      <charset val="128"/>
    </font>
    <font>
      <u/>
      <sz val="16"/>
      <name val="ＭＳ Ｐゴシック"/>
      <family val="3"/>
      <charset val="128"/>
    </font>
    <font>
      <u/>
      <sz val="14"/>
      <name val="ＭＳ Ｐゴシック"/>
      <family val="3"/>
      <charset val="128"/>
    </font>
    <font>
      <sz val="14"/>
      <name val="ＭＳ Ｐゴシック"/>
      <family val="2"/>
      <charset val="128"/>
      <scheme val="minor"/>
    </font>
    <font>
      <b/>
      <sz val="18"/>
      <name val="ＭＳ Ｐゴシック"/>
      <family val="3"/>
      <charset val="128"/>
    </font>
    <font>
      <sz val="11"/>
      <name val="ＭＳ Ｐゴシック"/>
      <family val="2"/>
      <charset val="128"/>
      <scheme val="minor"/>
    </font>
    <font>
      <b/>
      <sz val="10"/>
      <name val="ＭＳ Ｐゴシック"/>
      <family val="3"/>
      <charset val="128"/>
    </font>
    <font>
      <b/>
      <sz val="10"/>
      <name val="Century"/>
      <family val="1"/>
    </font>
    <font>
      <u/>
      <sz val="10"/>
      <name val="ＭＳ Ｐゴシック"/>
      <family val="3"/>
      <charset val="128"/>
    </font>
    <font>
      <sz val="10"/>
      <name val="ＭＳ ゴシック"/>
      <family val="3"/>
      <charset val="128"/>
    </font>
    <font>
      <sz val="14"/>
      <name val="ＭＳ 明朝"/>
      <family val="1"/>
      <charset val="128"/>
    </font>
    <font>
      <sz val="11"/>
      <color theme="1"/>
      <name val="ＭＳ Ｐゴシック"/>
      <family val="3"/>
      <charset val="128"/>
      <scheme val="minor"/>
    </font>
    <font>
      <sz val="20"/>
      <name val="ＭＳ Ｐゴシック"/>
      <family val="3"/>
      <charset val="128"/>
      <scheme val="major"/>
    </font>
    <font>
      <sz val="18"/>
      <name val="ＭＳ Ｐゴシック"/>
      <family val="3"/>
      <charset val="128"/>
      <scheme val="major"/>
    </font>
    <font>
      <sz val="22"/>
      <name val="ＭＳ Ｐゴシック"/>
      <family val="3"/>
      <charset val="128"/>
      <scheme val="major"/>
    </font>
    <font>
      <sz val="11"/>
      <color theme="1"/>
      <name val="ＭＳ Ｐゴシック"/>
      <family val="3"/>
      <charset val="128"/>
      <scheme val="major"/>
    </font>
    <font>
      <sz val="20"/>
      <color theme="1"/>
      <name val="ＭＳ Ｐゴシック"/>
      <family val="3"/>
      <charset val="128"/>
      <scheme val="major"/>
    </font>
    <font>
      <sz val="14"/>
      <name val="ＭＳ Ｐゴシック"/>
      <family val="3"/>
      <charset val="128"/>
      <scheme val="major"/>
    </font>
    <font>
      <sz val="10"/>
      <color rgb="FFFF0000"/>
      <name val="ＭＳ Ｐゴシック"/>
      <family val="3"/>
      <charset val="128"/>
    </font>
    <font>
      <u/>
      <sz val="10"/>
      <color indexed="10"/>
      <name val="ＭＳ ゴシック"/>
      <family val="3"/>
      <charset val="128"/>
    </font>
    <font>
      <sz val="10"/>
      <color rgb="FFFF0000"/>
      <name val="ＭＳ ゴシック"/>
      <family val="3"/>
      <charset val="128"/>
    </font>
    <font>
      <u/>
      <sz val="10"/>
      <color indexed="10"/>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solid">
        <fgColor theme="0" tint="-0.14999847407452621"/>
        <bgColor indexed="64"/>
      </patternFill>
    </fill>
  </fills>
  <borders count="68">
    <border>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double">
        <color indexed="64"/>
      </top>
      <bottom/>
      <diagonal/>
    </border>
    <border>
      <left/>
      <right/>
      <top style="medium">
        <color indexed="64"/>
      </top>
      <bottom style="thin">
        <color indexed="64"/>
      </bottom>
      <diagonal/>
    </border>
    <border>
      <left/>
      <right style="medium">
        <color indexed="64"/>
      </right>
      <top/>
      <bottom style="medium">
        <color indexed="64"/>
      </bottom>
      <diagonal/>
    </border>
  </borders>
  <cellStyleXfs count="2">
    <xf numFmtId="0" fontId="0" fillId="0" borderId="0">
      <alignment vertical="center"/>
    </xf>
    <xf numFmtId="0" fontId="18" fillId="0" borderId="0" applyNumberFormat="0" applyFill="0" applyBorder="0" applyAlignment="0" applyProtection="0">
      <alignment vertical="top"/>
      <protection locked="0"/>
    </xf>
  </cellStyleXfs>
  <cellXfs count="631">
    <xf numFmtId="0" fontId="0" fillId="0" borderId="0" xfId="0">
      <alignment vertical="center"/>
    </xf>
    <xf numFmtId="0" fontId="5" fillId="0" borderId="0" xfId="0" applyFont="1" applyAlignment="1"/>
    <xf numFmtId="0" fontId="7" fillId="0" borderId="10" xfId="0" applyFont="1" applyBorder="1" applyAlignment="1"/>
    <xf numFmtId="0" fontId="8" fillId="0" borderId="11" xfId="0" applyFont="1" applyBorder="1" applyAlignment="1">
      <alignment horizontal="center"/>
    </xf>
    <xf numFmtId="0" fontId="7" fillId="0" borderId="11" xfId="0" applyFont="1" applyBorder="1" applyAlignment="1"/>
    <xf numFmtId="0" fontId="4" fillId="0" borderId="12" xfId="0" applyFont="1" applyBorder="1" applyAlignment="1">
      <alignment shrinkToFit="1"/>
    </xf>
    <xf numFmtId="0" fontId="8" fillId="0" borderId="12" xfId="0" applyFont="1" applyBorder="1" applyAlignment="1"/>
    <xf numFmtId="176" fontId="9" fillId="0" borderId="13" xfId="0" applyNumberFormat="1" applyFont="1" applyBorder="1" applyAlignment="1"/>
    <xf numFmtId="0" fontId="7" fillId="0" borderId="15" xfId="0" applyFont="1" applyBorder="1" applyAlignment="1"/>
    <xf numFmtId="0" fontId="8" fillId="0" borderId="16" xfId="0" applyFont="1" applyBorder="1" applyAlignment="1">
      <alignment horizontal="center"/>
    </xf>
    <xf numFmtId="176" fontId="9" fillId="0" borderId="16" xfId="0" applyNumberFormat="1" applyFont="1" applyBorder="1" applyAlignment="1"/>
    <xf numFmtId="0" fontId="7" fillId="0" borderId="16" xfId="0" applyFont="1" applyBorder="1" applyAlignment="1"/>
    <xf numFmtId="176" fontId="9" fillId="0" borderId="16" xfId="0" applyNumberFormat="1" applyFont="1" applyBorder="1" applyAlignment="1">
      <alignment horizontal="right"/>
    </xf>
    <xf numFmtId="0" fontId="4" fillId="0" borderId="17" xfId="0" applyFont="1" applyBorder="1" applyAlignment="1">
      <alignment shrinkToFit="1"/>
    </xf>
    <xf numFmtId="0" fontId="8" fillId="0" borderId="17" xfId="0" applyFont="1" applyBorder="1" applyAlignment="1"/>
    <xf numFmtId="176" fontId="9" fillId="0" borderId="18" xfId="0" applyNumberFormat="1" applyFont="1" applyBorder="1" applyAlignment="1"/>
    <xf numFmtId="0" fontId="7" fillId="0" borderId="20" xfId="0" applyFont="1" applyBorder="1" applyAlignment="1"/>
    <xf numFmtId="0" fontId="8" fillId="0" borderId="21" xfId="0" applyFont="1" applyBorder="1" applyAlignment="1">
      <alignment horizontal="center"/>
    </xf>
    <xf numFmtId="176" fontId="9" fillId="0" borderId="21" xfId="0" applyNumberFormat="1" applyFont="1" applyBorder="1" applyAlignment="1"/>
    <xf numFmtId="0" fontId="7" fillId="0" borderId="21" xfId="0" applyFont="1" applyBorder="1" applyAlignment="1"/>
    <xf numFmtId="176" fontId="9" fillId="0" borderId="21" xfId="0" applyNumberFormat="1" applyFont="1" applyBorder="1" applyAlignment="1">
      <alignment horizontal="right"/>
    </xf>
    <xf numFmtId="176" fontId="9" fillId="0" borderId="22" xfId="0" applyNumberFormat="1" applyFont="1" applyBorder="1" applyAlignment="1"/>
    <xf numFmtId="0" fontId="7" fillId="0" borderId="12" xfId="0" applyFont="1" applyBorder="1" applyAlignment="1"/>
    <xf numFmtId="0" fontId="8" fillId="0" borderId="12" xfId="0" applyFont="1" applyBorder="1" applyAlignment="1">
      <alignment horizontal="center"/>
    </xf>
    <xf numFmtId="0" fontId="7" fillId="0" borderId="17" xfId="0" applyFont="1" applyBorder="1" applyAlignment="1"/>
    <xf numFmtId="0" fontId="8" fillId="0" borderId="17" xfId="0" applyFont="1" applyBorder="1" applyAlignment="1">
      <alignment horizontal="center"/>
    </xf>
    <xf numFmtId="176" fontId="9" fillId="0" borderId="38" xfId="0" applyNumberFormat="1" applyFont="1" applyBorder="1" applyAlignment="1"/>
    <xf numFmtId="0" fontId="14" fillId="0" borderId="12" xfId="0" applyFont="1" applyBorder="1" applyAlignment="1"/>
    <xf numFmtId="176" fontId="9" fillId="0" borderId="12" xfId="0" applyNumberFormat="1" applyFont="1" applyBorder="1" applyAlignment="1"/>
    <xf numFmtId="0" fontId="7" fillId="0" borderId="34" xfId="0" applyFont="1" applyBorder="1" applyAlignment="1"/>
    <xf numFmtId="0" fontId="8" fillId="0" borderId="41" xfId="0" applyFont="1" applyBorder="1" applyAlignment="1">
      <alignment horizontal="center"/>
    </xf>
    <xf numFmtId="176" fontId="9" fillId="0" borderId="41" xfId="0" applyNumberFormat="1" applyFont="1" applyBorder="1" applyAlignment="1"/>
    <xf numFmtId="0" fontId="7" fillId="0" borderId="30" xfId="0" applyFont="1" applyBorder="1" applyAlignment="1"/>
    <xf numFmtId="0" fontId="8" fillId="0" borderId="30" xfId="0" applyFont="1" applyBorder="1" applyAlignment="1">
      <alignment horizontal="center"/>
    </xf>
    <xf numFmtId="0" fontId="14" fillId="0" borderId="21" xfId="0" applyFont="1" applyBorder="1" applyAlignment="1"/>
    <xf numFmtId="0" fontId="12" fillId="0" borderId="34" xfId="0" applyFont="1" applyBorder="1" applyAlignment="1">
      <alignment horizontal="center" vertical="center" shrinkToFit="1"/>
    </xf>
    <xf numFmtId="0" fontId="5" fillId="0" borderId="0" xfId="0" applyFont="1">
      <alignment vertical="center"/>
    </xf>
    <xf numFmtId="0" fontId="7" fillId="0" borderId="20" xfId="0" applyFont="1" applyBorder="1">
      <alignment vertical="center"/>
    </xf>
    <xf numFmtId="0" fontId="8" fillId="0" borderId="21" xfId="0" applyFont="1" applyBorder="1" applyAlignment="1">
      <alignment horizontal="center" vertical="center"/>
    </xf>
    <xf numFmtId="176" fontId="9" fillId="0" borderId="21" xfId="0" applyNumberFormat="1" applyFont="1" applyBorder="1">
      <alignment vertical="center"/>
    </xf>
    <xf numFmtId="0" fontId="7" fillId="0" borderId="30" xfId="0" applyFont="1" applyBorder="1">
      <alignment vertical="center"/>
    </xf>
    <xf numFmtId="0" fontId="8" fillId="0" borderId="30" xfId="0" applyFont="1" applyBorder="1" applyAlignment="1">
      <alignment horizontal="center" vertical="center"/>
    </xf>
    <xf numFmtId="0" fontId="7" fillId="0" borderId="41" xfId="0" applyFont="1" applyBorder="1">
      <alignment vertical="center"/>
    </xf>
    <xf numFmtId="0" fontId="8" fillId="0" borderId="41" xfId="0" applyFont="1" applyBorder="1" applyAlignment="1">
      <alignment horizontal="center" vertical="center"/>
    </xf>
    <xf numFmtId="176" fontId="9" fillId="0" borderId="41" xfId="0" applyNumberFormat="1" applyFont="1" applyBorder="1" applyAlignment="1">
      <alignment horizontal="right" vertical="center"/>
    </xf>
    <xf numFmtId="0" fontId="14" fillId="0" borderId="21" xfId="0" applyFont="1" applyBorder="1">
      <alignment vertical="center"/>
    </xf>
    <xf numFmtId="176" fontId="9" fillId="0" borderId="37" xfId="0" applyNumberFormat="1" applyFont="1" applyBorder="1">
      <alignment vertical="center"/>
    </xf>
    <xf numFmtId="0" fontId="7" fillId="0" borderId="53" xfId="0" applyFont="1" applyBorder="1" applyAlignment="1"/>
    <xf numFmtId="176" fontId="9" fillId="0" borderId="17" xfId="0" applyNumberFormat="1" applyFont="1" applyBorder="1" applyAlignment="1"/>
    <xf numFmtId="176" fontId="9" fillId="0" borderId="17" xfId="0" applyNumberFormat="1" applyFont="1" applyBorder="1" applyAlignment="1">
      <alignment horizontal="right"/>
    </xf>
    <xf numFmtId="0" fontId="14" fillId="0" borderId="17" xfId="0" applyFont="1" applyBorder="1" applyAlignment="1"/>
    <xf numFmtId="0" fontId="7" fillId="0" borderId="31" xfId="0" applyFont="1" applyBorder="1" applyAlignment="1"/>
    <xf numFmtId="0" fontId="8" fillId="0" borderId="44" xfId="0" applyFont="1" applyBorder="1" applyAlignment="1">
      <alignment horizontal="center"/>
    </xf>
    <xf numFmtId="0" fontId="7" fillId="0" borderId="44" xfId="0" applyFont="1" applyBorder="1" applyAlignment="1"/>
    <xf numFmtId="0" fontId="7" fillId="0" borderId="29" xfId="0" applyFont="1" applyBorder="1" applyAlignment="1"/>
    <xf numFmtId="0" fontId="5" fillId="0" borderId="59" xfId="0" applyFont="1" applyBorder="1" applyAlignment="1"/>
    <xf numFmtId="0" fontId="24" fillId="0" borderId="46" xfId="0" applyFont="1" applyBorder="1" applyAlignment="1"/>
    <xf numFmtId="0" fontId="24" fillId="0" borderId="29" xfId="0" applyFont="1" applyBorder="1" applyAlignment="1"/>
    <xf numFmtId="0" fontId="24" fillId="0" borderId="30" xfId="0" applyFont="1" applyBorder="1" applyAlignment="1">
      <alignment horizontal="center"/>
    </xf>
    <xf numFmtId="176" fontId="25" fillId="0" borderId="30" xfId="0" applyNumberFormat="1" applyFont="1" applyBorder="1" applyAlignment="1"/>
    <xf numFmtId="0" fontId="26" fillId="0" borderId="45" xfId="0" applyFont="1" applyBorder="1" applyAlignment="1"/>
    <xf numFmtId="176" fontId="9" fillId="0" borderId="46" xfId="0" applyNumberFormat="1" applyFont="1" applyBorder="1" applyAlignment="1"/>
    <xf numFmtId="0" fontId="27" fillId="0" borderId="30" xfId="0" applyFont="1" applyBorder="1" applyAlignment="1">
      <alignment horizontal="center"/>
    </xf>
    <xf numFmtId="176" fontId="28" fillId="0" borderId="30" xfId="0" applyNumberFormat="1" applyFont="1" applyBorder="1" applyAlignment="1"/>
    <xf numFmtId="0" fontId="4" fillId="0" borderId="0" xfId="0" applyFont="1" applyAlignment="1">
      <alignment shrinkToFit="1"/>
    </xf>
    <xf numFmtId="0" fontId="4" fillId="0" borderId="0" xfId="0" applyFont="1" applyAlignment="1"/>
    <xf numFmtId="176" fontId="9" fillId="0" borderId="0" xfId="0" applyNumberFormat="1" applyFont="1" applyAlignment="1"/>
    <xf numFmtId="0" fontId="29" fillId="0" borderId="59" xfId="0" applyFont="1" applyBorder="1" applyAlignment="1"/>
    <xf numFmtId="0" fontId="7" fillId="0" borderId="41" xfId="0" applyFont="1" applyBorder="1" applyAlignment="1"/>
    <xf numFmtId="0" fontId="4" fillId="0" borderId="26" xfId="0" applyFont="1" applyBorder="1" applyAlignment="1">
      <alignment shrinkToFit="1"/>
    </xf>
    <xf numFmtId="0" fontId="4" fillId="0" borderId="26" xfId="0" applyFont="1" applyBorder="1" applyAlignment="1"/>
    <xf numFmtId="176" fontId="9" fillId="0" borderId="26" xfId="0" applyNumberFormat="1" applyFont="1" applyBorder="1" applyAlignment="1"/>
    <xf numFmtId="0" fontId="7" fillId="0" borderId="58" xfId="0" applyFont="1" applyBorder="1" applyAlignment="1"/>
    <xf numFmtId="0" fontId="4" fillId="0" borderId="0" xfId="0" applyFont="1" applyAlignment="1">
      <alignment horizontal="right"/>
    </xf>
    <xf numFmtId="0" fontId="26" fillId="0" borderId="31" xfId="0" applyFont="1" applyBorder="1" applyAlignment="1"/>
    <xf numFmtId="0" fontId="26" fillId="0" borderId="32" xfId="0" applyFont="1" applyBorder="1" applyAlignment="1"/>
    <xf numFmtId="0" fontId="30" fillId="0" borderId="31" xfId="0" applyFont="1" applyBorder="1" applyAlignment="1"/>
    <xf numFmtId="176" fontId="9" fillId="0" borderId="32" xfId="0" applyNumberFormat="1" applyFont="1" applyBorder="1" applyAlignment="1"/>
    <xf numFmtId="176" fontId="28" fillId="0" borderId="29" xfId="0" applyNumberFormat="1" applyFont="1" applyBorder="1" applyAlignment="1"/>
    <xf numFmtId="0" fontId="26" fillId="0" borderId="0" xfId="0" applyFont="1" applyAlignment="1">
      <alignment shrinkToFit="1"/>
    </xf>
    <xf numFmtId="176" fontId="31" fillId="0" borderId="0" xfId="0" applyNumberFormat="1" applyFont="1" applyAlignment="1">
      <alignment horizontal="right"/>
    </xf>
    <xf numFmtId="0" fontId="7" fillId="0" borderId="58" xfId="0" applyFont="1" applyBorder="1" applyAlignment="1">
      <alignment shrinkToFit="1"/>
    </xf>
    <xf numFmtId="0" fontId="33" fillId="0" borderId="0" xfId="0" applyFont="1" applyAlignment="1">
      <alignment horizontal="left" vertical="center" wrapText="1"/>
    </xf>
    <xf numFmtId="0" fontId="9" fillId="0" borderId="0" xfId="0" applyFont="1" applyAlignment="1">
      <alignment horizontal="center" shrinkToFit="1"/>
    </xf>
    <xf numFmtId="0" fontId="4" fillId="0" borderId="0" xfId="0" applyFont="1" applyAlignment="1">
      <alignment horizontal="center" shrinkToFit="1"/>
    </xf>
    <xf numFmtId="176" fontId="9" fillId="0" borderId="30" xfId="0" applyNumberFormat="1" applyFont="1" applyBorder="1" applyAlignment="1"/>
    <xf numFmtId="0" fontId="10" fillId="0" borderId="60" xfId="0" applyFont="1" applyBorder="1" applyAlignment="1">
      <alignment horizontal="center"/>
    </xf>
    <xf numFmtId="177" fontId="10" fillId="0" borderId="61" xfId="0" applyNumberFormat="1" applyFont="1" applyBorder="1" applyAlignment="1">
      <alignment horizontal="center"/>
    </xf>
    <xf numFmtId="0" fontId="10" fillId="0" borderId="62" xfId="0" applyFont="1" applyBorder="1" applyAlignment="1">
      <alignment horizontal="center"/>
    </xf>
    <xf numFmtId="0" fontId="9" fillId="0" borderId="30" xfId="0" quotePrefix="1" applyFont="1" applyBorder="1" applyAlignment="1"/>
    <xf numFmtId="178" fontId="9" fillId="0" borderId="30" xfId="0" applyNumberFormat="1" applyFont="1" applyBorder="1" applyAlignment="1"/>
    <xf numFmtId="0" fontId="33" fillId="0" borderId="20" xfId="0" applyFont="1" applyBorder="1" applyAlignment="1">
      <alignment horizontal="left" vertical="center" wrapText="1"/>
    </xf>
    <xf numFmtId="0" fontId="10" fillId="0" borderId="61" xfId="0" applyFont="1" applyBorder="1" applyAlignment="1">
      <alignment horizontal="center"/>
    </xf>
    <xf numFmtId="0" fontId="26" fillId="0" borderId="0" xfId="0" applyFont="1" applyAlignment="1">
      <alignment horizontal="center" vertical="center" textRotation="255"/>
    </xf>
    <xf numFmtId="176" fontId="35" fillId="0" borderId="0" xfId="0" applyNumberFormat="1" applyFont="1" applyAlignment="1">
      <alignment vertical="top"/>
    </xf>
    <xf numFmtId="0" fontId="27" fillId="0" borderId="0" xfId="0" applyFont="1" applyAlignment="1">
      <alignment shrinkToFit="1"/>
    </xf>
    <xf numFmtId="176" fontId="36" fillId="0" borderId="0" xfId="0" applyNumberFormat="1" applyFont="1" applyAlignment="1">
      <alignment horizontal="right"/>
    </xf>
    <xf numFmtId="0" fontId="9" fillId="0" borderId="46" xfId="0" quotePrefix="1" applyFont="1" applyBorder="1" applyAlignment="1"/>
    <xf numFmtId="0" fontId="27" fillId="0" borderId="0" xfId="0" applyFont="1" applyAlignment="1">
      <alignment horizontal="center" vertical="center" textRotation="255"/>
    </xf>
    <xf numFmtId="0" fontId="10" fillId="0" borderId="0" xfId="0" applyFont="1" applyAlignment="1"/>
    <xf numFmtId="0" fontId="26" fillId="0" borderId="29" xfId="0" applyFont="1" applyBorder="1" applyAlignment="1">
      <alignment horizontal="center"/>
    </xf>
    <xf numFmtId="0" fontId="5" fillId="0" borderId="0" xfId="0" applyFont="1" applyAlignment="1">
      <alignment horizontal="center"/>
    </xf>
    <xf numFmtId="177" fontId="5" fillId="0" borderId="0" xfId="0" applyNumberFormat="1" applyFont="1" applyAlignment="1"/>
    <xf numFmtId="0" fontId="30" fillId="0" borderId="0" xfId="0" applyFont="1" applyAlignment="1"/>
    <xf numFmtId="0" fontId="7" fillId="0" borderId="0" xfId="0" applyFont="1" applyAlignment="1"/>
    <xf numFmtId="0" fontId="40" fillId="0" borderId="30" xfId="0" applyFont="1" applyBorder="1" applyAlignment="1"/>
    <xf numFmtId="176" fontId="28" fillId="0" borderId="30" xfId="0" applyNumberFormat="1" applyFont="1" applyBorder="1">
      <alignment vertical="center"/>
    </xf>
    <xf numFmtId="176" fontId="4" fillId="0" borderId="0" xfId="0" applyNumberFormat="1" applyFont="1" applyAlignment="1"/>
    <xf numFmtId="176" fontId="30" fillId="0" borderId="0" xfId="0" applyNumberFormat="1" applyFont="1" applyAlignment="1"/>
    <xf numFmtId="0" fontId="0" fillId="0" borderId="0" xfId="0" applyAlignment="1"/>
    <xf numFmtId="0" fontId="44" fillId="0" borderId="0" xfId="0" applyFont="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8" fillId="0" borderId="0" xfId="0" quotePrefix="1" applyFont="1" applyAlignment="1">
      <alignment horizontal="right" vertical="center"/>
    </xf>
    <xf numFmtId="0" fontId="49" fillId="0" borderId="0" xfId="0" applyFont="1">
      <alignment vertical="center"/>
    </xf>
    <xf numFmtId="0" fontId="30" fillId="0" borderId="0" xfId="0" applyFont="1">
      <alignment vertical="center"/>
    </xf>
    <xf numFmtId="0" fontId="49" fillId="0" borderId="0" xfId="0" applyFont="1" applyAlignment="1">
      <alignment horizontal="left" vertical="center"/>
    </xf>
    <xf numFmtId="0" fontId="50" fillId="0" borderId="0" xfId="0" applyFont="1">
      <alignment vertical="center"/>
    </xf>
    <xf numFmtId="0" fontId="48" fillId="0" borderId="0" xfId="0" applyFont="1" applyAlignment="1">
      <alignment horizontal="right" vertical="center"/>
    </xf>
    <xf numFmtId="0" fontId="51" fillId="0" borderId="0" xfId="0" applyFont="1">
      <alignment vertical="center"/>
    </xf>
    <xf numFmtId="0" fontId="48" fillId="0" borderId="0" xfId="0" applyFont="1">
      <alignment vertical="center"/>
    </xf>
    <xf numFmtId="0" fontId="52" fillId="0" borderId="0" xfId="0" applyFont="1">
      <alignment vertical="center"/>
    </xf>
    <xf numFmtId="0" fontId="44"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left" vertical="top"/>
    </xf>
    <xf numFmtId="0" fontId="53" fillId="0" borderId="0" xfId="0" applyFont="1" applyAlignment="1">
      <alignment horizontal="left" vertical="center"/>
    </xf>
    <xf numFmtId="0" fontId="51" fillId="0" borderId="0" xfId="0" applyFont="1" applyAlignment="1">
      <alignment horizontal="left" vertical="center"/>
    </xf>
    <xf numFmtId="0" fontId="54" fillId="0" borderId="0" xfId="0" applyFont="1">
      <alignment vertical="center"/>
    </xf>
    <xf numFmtId="0" fontId="7" fillId="0" borderId="30" xfId="0" applyFont="1" applyBorder="1" applyAlignment="1">
      <alignment horizontal="center"/>
    </xf>
    <xf numFmtId="0" fontId="7" fillId="0" borderId="29" xfId="0" applyFont="1" applyBorder="1" applyAlignment="1">
      <alignment horizontal="center"/>
    </xf>
    <xf numFmtId="0" fontId="11" fillId="0" borderId="0" xfId="0" applyFont="1" applyAlignment="1"/>
    <xf numFmtId="0" fontId="30" fillId="0" borderId="45" xfId="0" applyFont="1" applyBorder="1" applyAlignment="1">
      <alignment horizontal="center"/>
    </xf>
    <xf numFmtId="176" fontId="9" fillId="3" borderId="11" xfId="0" applyNumberFormat="1" applyFont="1" applyFill="1" applyBorder="1" applyAlignment="1" applyProtection="1">
      <protection locked="0"/>
    </xf>
    <xf numFmtId="176" fontId="9" fillId="3" borderId="11" xfId="0" applyNumberFormat="1" applyFont="1" applyFill="1" applyBorder="1" applyAlignment="1" applyProtection="1">
      <alignment horizontal="right"/>
      <protection locked="0"/>
    </xf>
    <xf numFmtId="176" fontId="9" fillId="3" borderId="16" xfId="0" applyNumberFormat="1" applyFont="1" applyFill="1" applyBorder="1" applyAlignment="1" applyProtection="1">
      <protection locked="0"/>
    </xf>
    <xf numFmtId="176" fontId="9" fillId="3" borderId="19" xfId="0" applyNumberFormat="1" applyFont="1" applyFill="1" applyBorder="1" applyAlignment="1" applyProtection="1">
      <protection locked="0"/>
    </xf>
    <xf numFmtId="176" fontId="9" fillId="3" borderId="16" xfId="0" applyNumberFormat="1" applyFont="1" applyFill="1" applyBorder="1" applyAlignment="1" applyProtection="1">
      <alignment horizontal="right"/>
      <protection locked="0"/>
    </xf>
    <xf numFmtId="176" fontId="9" fillId="3" borderId="30" xfId="0" applyNumberFormat="1" applyFont="1" applyFill="1" applyBorder="1" applyAlignment="1" applyProtection="1">
      <alignment horizontal="right"/>
      <protection locked="0"/>
    </xf>
    <xf numFmtId="176" fontId="9" fillId="3" borderId="43" xfId="0" applyNumberFormat="1" applyFont="1" applyFill="1" applyBorder="1" applyAlignment="1" applyProtection="1">
      <protection locked="0"/>
    </xf>
    <xf numFmtId="176" fontId="9" fillId="3" borderId="39" xfId="0" applyNumberFormat="1" applyFont="1" applyFill="1" applyBorder="1" applyAlignment="1" applyProtection="1">
      <protection locked="0"/>
    </xf>
    <xf numFmtId="176" fontId="9" fillId="3" borderId="30" xfId="0" applyNumberFormat="1" applyFont="1" applyFill="1" applyBorder="1" applyAlignment="1" applyProtection="1">
      <protection locked="0"/>
    </xf>
    <xf numFmtId="176" fontId="9" fillId="3" borderId="38" xfId="0" applyNumberFormat="1" applyFont="1" applyFill="1" applyBorder="1" applyAlignment="1" applyProtection="1">
      <protection locked="0"/>
    </xf>
    <xf numFmtId="176" fontId="9" fillId="3" borderId="30" xfId="0" applyNumberFormat="1" applyFont="1" applyFill="1" applyBorder="1" applyProtection="1">
      <alignment vertical="center"/>
      <protection locked="0"/>
    </xf>
    <xf numFmtId="176" fontId="9" fillId="3" borderId="44" xfId="0" applyNumberFormat="1" applyFont="1" applyFill="1" applyBorder="1" applyAlignment="1" applyProtection="1">
      <protection locked="0"/>
    </xf>
    <xf numFmtId="176" fontId="9" fillId="3" borderId="41" xfId="0" applyNumberFormat="1" applyFont="1" applyFill="1" applyBorder="1" applyAlignment="1" applyProtection="1">
      <protection locked="0"/>
    </xf>
    <xf numFmtId="176" fontId="9" fillId="3" borderId="44" xfId="0" applyNumberFormat="1" applyFont="1" applyFill="1" applyBorder="1" applyAlignment="1" applyProtection="1">
      <alignment horizontal="right"/>
      <protection locked="0"/>
    </xf>
    <xf numFmtId="176" fontId="9" fillId="3" borderId="40" xfId="0" applyNumberFormat="1" applyFont="1" applyFill="1" applyBorder="1" applyAlignment="1" applyProtection="1">
      <protection locked="0"/>
    </xf>
    <xf numFmtId="176" fontId="28" fillId="3" borderId="31" xfId="0" applyNumberFormat="1" applyFont="1" applyFill="1" applyBorder="1" applyAlignment="1" applyProtection="1">
      <protection locked="0"/>
    </xf>
    <xf numFmtId="176" fontId="28" fillId="3" borderId="45" xfId="0" applyNumberFormat="1" applyFont="1" applyFill="1" applyBorder="1" applyAlignment="1" applyProtection="1">
      <protection locked="0"/>
    </xf>
    <xf numFmtId="176" fontId="28" fillId="3" borderId="15" xfId="0" applyNumberFormat="1" applyFont="1" applyFill="1" applyBorder="1" applyAlignment="1" applyProtection="1">
      <protection locked="0"/>
    </xf>
    <xf numFmtId="176" fontId="28" fillId="3" borderId="10" xfId="0" applyNumberFormat="1" applyFont="1" applyFill="1" applyBorder="1" applyAlignment="1" applyProtection="1">
      <protection locked="0"/>
    </xf>
    <xf numFmtId="176" fontId="28" fillId="3" borderId="44" xfId="0" applyNumberFormat="1" applyFont="1" applyFill="1" applyBorder="1" applyAlignment="1" applyProtection="1">
      <protection locked="0"/>
    </xf>
    <xf numFmtId="176" fontId="28" fillId="3" borderId="30" xfId="0" applyNumberFormat="1" applyFont="1" applyFill="1" applyBorder="1" applyAlignment="1" applyProtection="1">
      <protection locked="0"/>
    </xf>
    <xf numFmtId="176" fontId="28" fillId="3" borderId="43" xfId="0" applyNumberFormat="1" applyFont="1" applyFill="1" applyBorder="1" applyAlignment="1" applyProtection="1">
      <protection locked="0"/>
    </xf>
    <xf numFmtId="176" fontId="28" fillId="3" borderId="40" xfId="0" applyNumberFormat="1" applyFont="1" applyFill="1" applyBorder="1" applyAlignment="1" applyProtection="1">
      <protection locked="0"/>
    </xf>
    <xf numFmtId="0" fontId="28" fillId="3" borderId="40" xfId="0" applyFont="1" applyFill="1" applyBorder="1" applyAlignment="1" applyProtection="1">
      <protection locked="0"/>
    </xf>
    <xf numFmtId="0" fontId="28" fillId="3" borderId="47" xfId="0" applyFont="1" applyFill="1" applyBorder="1" applyAlignment="1" applyProtection="1">
      <protection locked="0"/>
    </xf>
    <xf numFmtId="0" fontId="62" fillId="0" borderId="0" xfId="0" applyFont="1">
      <alignment vertical="center"/>
    </xf>
    <xf numFmtId="176" fontId="9" fillId="3" borderId="45" xfId="0" applyNumberFormat="1" applyFont="1" applyFill="1" applyBorder="1" applyAlignment="1" applyProtection="1">
      <protection locked="0"/>
    </xf>
    <xf numFmtId="176" fontId="9" fillId="3" borderId="15" xfId="0" applyNumberFormat="1" applyFont="1" applyFill="1" applyBorder="1" applyAlignment="1" applyProtection="1">
      <protection locked="0"/>
    </xf>
    <xf numFmtId="176" fontId="28" fillId="3" borderId="16" xfId="0" applyNumberFormat="1" applyFont="1" applyFill="1" applyBorder="1" applyAlignment="1" applyProtection="1">
      <protection locked="0"/>
    </xf>
    <xf numFmtId="0" fontId="28" fillId="3" borderId="37" xfId="0" applyFont="1" applyFill="1" applyBorder="1" applyAlignment="1" applyProtection="1">
      <protection locked="0"/>
    </xf>
    <xf numFmtId="0" fontId="70" fillId="0" borderId="0" xfId="0" applyFont="1">
      <alignment vertical="center"/>
    </xf>
    <xf numFmtId="0" fontId="71" fillId="0" borderId="0" xfId="0" applyFont="1" applyAlignment="1"/>
    <xf numFmtId="0" fontId="71" fillId="0" borderId="0" xfId="0" applyFont="1">
      <alignment vertical="center"/>
    </xf>
    <xf numFmtId="0" fontId="72" fillId="0" borderId="0" xfId="0" applyFont="1" applyAlignment="1">
      <alignment horizontal="left" vertical="center"/>
    </xf>
    <xf numFmtId="0" fontId="30" fillId="0" borderId="30" xfId="0" applyFont="1" applyBorder="1" applyAlignment="1">
      <alignment horizontal="center" vertical="center"/>
    </xf>
    <xf numFmtId="0" fontId="30" fillId="0" borderId="0" xfId="0" applyFont="1" applyAlignment="1">
      <alignment vertical="center" wrapText="1"/>
    </xf>
    <xf numFmtId="0" fontId="30" fillId="0" borderId="0" xfId="0" applyFont="1" applyAlignment="1">
      <alignment horizontal="center" vertical="center"/>
    </xf>
    <xf numFmtId="3" fontId="30" fillId="0" borderId="0" xfId="0" applyNumberFormat="1" applyFont="1" applyAlignment="1">
      <alignment horizontal="right" vertical="center"/>
    </xf>
    <xf numFmtId="0" fontId="72" fillId="0" borderId="0" xfId="0" applyFont="1">
      <alignment vertical="center"/>
    </xf>
    <xf numFmtId="0" fontId="30" fillId="0" borderId="46" xfId="0" applyFont="1" applyBorder="1">
      <alignment vertical="center"/>
    </xf>
    <xf numFmtId="0" fontId="30" fillId="0" borderId="29" xfId="0" applyFont="1" applyBorder="1">
      <alignment vertical="center"/>
    </xf>
    <xf numFmtId="0" fontId="5" fillId="0" borderId="0" xfId="0" applyFont="1" applyAlignment="1">
      <alignment horizontal="left" vertical="center"/>
    </xf>
    <xf numFmtId="3" fontId="30" fillId="0" borderId="30" xfId="0" applyNumberFormat="1" applyFont="1" applyBorder="1">
      <alignment vertical="center"/>
    </xf>
    <xf numFmtId="3" fontId="30" fillId="0" borderId="45" xfId="0" applyNumberFormat="1" applyFont="1" applyBorder="1">
      <alignment vertical="center"/>
    </xf>
    <xf numFmtId="3" fontId="30" fillId="0" borderId="29" xfId="0" applyNumberFormat="1" applyFont="1" applyBorder="1">
      <alignment vertical="center"/>
    </xf>
    <xf numFmtId="3" fontId="30" fillId="0" borderId="0" xfId="0" applyNumberFormat="1" applyFont="1">
      <alignment vertical="center"/>
    </xf>
    <xf numFmtId="0" fontId="30" fillId="0" borderId="30" xfId="0" applyFont="1" applyBorder="1" applyAlignment="1">
      <alignment horizontal="center" vertical="center" wrapText="1"/>
    </xf>
    <xf numFmtId="0" fontId="75" fillId="0" borderId="0" xfId="0" applyFont="1" applyAlignment="1"/>
    <xf numFmtId="0" fontId="30" fillId="0" borderId="0" xfId="0" applyFont="1" applyAlignment="1">
      <alignment vertical="top"/>
    </xf>
    <xf numFmtId="0" fontId="30" fillId="0" borderId="45" xfId="0" applyFont="1" applyBorder="1" applyAlignment="1">
      <alignment horizontal="center" vertical="center"/>
    </xf>
    <xf numFmtId="0" fontId="71" fillId="0" borderId="46" xfId="0" applyFont="1" applyBorder="1" applyAlignment="1">
      <alignment horizontal="center" vertical="center"/>
    </xf>
    <xf numFmtId="0" fontId="71" fillId="0" borderId="29" xfId="0" applyFont="1" applyBorder="1" applyAlignment="1">
      <alignment horizontal="center" vertical="center"/>
    </xf>
    <xf numFmtId="0" fontId="30" fillId="0" borderId="45" xfId="0" applyFont="1" applyBorder="1" applyAlignment="1">
      <alignment horizontal="left" vertical="center"/>
    </xf>
    <xf numFmtId="0" fontId="71" fillId="0" borderId="46" xfId="0" applyFont="1" applyBorder="1" applyAlignment="1">
      <alignment horizontal="left" vertical="center"/>
    </xf>
    <xf numFmtId="0" fontId="71" fillId="0" borderId="29" xfId="0" applyFont="1" applyBorder="1" applyAlignment="1">
      <alignment horizontal="left" vertical="center"/>
    </xf>
    <xf numFmtId="179" fontId="30" fillId="0" borderId="45" xfId="0" quotePrefix="1" applyNumberFormat="1" applyFont="1" applyBorder="1">
      <alignment vertical="center"/>
    </xf>
    <xf numFmtId="0" fontId="71" fillId="0" borderId="46" xfId="0" applyFont="1" applyBorder="1">
      <alignment vertical="center"/>
    </xf>
    <xf numFmtId="0" fontId="71" fillId="0" borderId="29" xfId="0" applyFont="1" applyBorder="1">
      <alignment vertical="center"/>
    </xf>
    <xf numFmtId="180" fontId="30" fillId="0" borderId="45" xfId="0" applyNumberFormat="1" applyFont="1" applyBorder="1">
      <alignment vertical="center"/>
    </xf>
    <xf numFmtId="0" fontId="63" fillId="0" borderId="0" xfId="0" applyFont="1" applyAlignment="1">
      <alignment horizontal="left"/>
    </xf>
    <xf numFmtId="0" fontId="38" fillId="0" borderId="0" xfId="0" applyFont="1" applyAlignment="1">
      <alignment horizontal="left"/>
    </xf>
    <xf numFmtId="0" fontId="64" fillId="2" borderId="2" xfId="0" applyFont="1" applyFill="1" applyBorder="1" applyAlignment="1">
      <alignment horizontal="left"/>
    </xf>
    <xf numFmtId="0" fontId="30" fillId="0" borderId="0" xfId="0" applyFont="1" applyAlignment="1">
      <alignment horizontal="center" vertical="center" textRotation="255"/>
    </xf>
    <xf numFmtId="0" fontId="27" fillId="0" borderId="0" xfId="0" applyFont="1" applyAlignment="1"/>
    <xf numFmtId="0" fontId="65" fillId="2" borderId="2" xfId="0" applyFont="1" applyFill="1" applyBorder="1" applyAlignment="1">
      <alignment horizontal="left"/>
    </xf>
    <xf numFmtId="0" fontId="39" fillId="0" borderId="0" xfId="0" applyFont="1" applyAlignment="1">
      <alignment horizontal="left"/>
    </xf>
    <xf numFmtId="0" fontId="4" fillId="0" borderId="30" xfId="0" applyFont="1" applyBorder="1" applyAlignment="1">
      <alignment horizontal="center" vertical="center"/>
    </xf>
    <xf numFmtId="0" fontId="32" fillId="0" borderId="0" xfId="0" applyFont="1" applyAlignment="1">
      <alignment horizontal="left" vertical="center"/>
    </xf>
    <xf numFmtId="0" fontId="7" fillId="0" borderId="46" xfId="0" applyFont="1" applyBorder="1">
      <alignmen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5" fillId="0" borderId="45" xfId="0" applyFont="1" applyBorder="1" applyAlignment="1"/>
    <xf numFmtId="176" fontId="28" fillId="0" borderId="46" xfId="0" applyNumberFormat="1" applyFont="1" applyBorder="1">
      <alignment vertical="center"/>
    </xf>
    <xf numFmtId="0" fontId="30" fillId="0" borderId="30" xfId="0" applyFont="1" applyBorder="1" applyAlignment="1"/>
    <xf numFmtId="0" fontId="28" fillId="0" borderId="42" xfId="0" applyFont="1" applyBorder="1" applyAlignment="1"/>
    <xf numFmtId="0" fontId="28" fillId="0" borderId="59" xfId="0" applyFont="1" applyBorder="1" applyAlignment="1"/>
    <xf numFmtId="0" fontId="0" fillId="0" borderId="22" xfId="0" applyBorder="1" applyAlignment="1"/>
    <xf numFmtId="0" fontId="29" fillId="0" borderId="0" xfId="0" applyFont="1" applyAlignment="1"/>
    <xf numFmtId="0" fontId="5" fillId="0" borderId="32" xfId="0" applyFont="1" applyBorder="1" applyAlignment="1"/>
    <xf numFmtId="0" fontId="32" fillId="0" borderId="45" xfId="0" applyFont="1" applyBorder="1" applyAlignment="1"/>
    <xf numFmtId="176" fontId="28" fillId="0" borderId="32" xfId="0" applyNumberFormat="1" applyFont="1" applyBorder="1">
      <alignment vertical="center"/>
    </xf>
    <xf numFmtId="176" fontId="28" fillId="0" borderId="29" xfId="0" applyNumberFormat="1" applyFont="1" applyBorder="1">
      <alignment vertical="center"/>
    </xf>
    <xf numFmtId="0" fontId="32" fillId="0" borderId="45" xfId="0" applyFont="1" applyBorder="1">
      <alignment vertical="center"/>
    </xf>
    <xf numFmtId="0" fontId="32" fillId="0" borderId="46" xfId="0" applyFont="1" applyBorder="1">
      <alignment vertical="center"/>
    </xf>
    <xf numFmtId="0" fontId="32" fillId="0" borderId="29" xfId="0" applyFont="1" applyBorder="1">
      <alignment vertical="center"/>
    </xf>
    <xf numFmtId="0" fontId="4" fillId="0" borderId="21" xfId="0" applyFont="1" applyBorder="1" applyAlignment="1">
      <alignment horizontal="left" vertical="top"/>
    </xf>
    <xf numFmtId="0" fontId="4" fillId="0" borderId="59" xfId="0" applyFont="1" applyBorder="1" applyAlignment="1">
      <alignment vertical="top"/>
    </xf>
    <xf numFmtId="0" fontId="32" fillId="0" borderId="45" xfId="0" applyFont="1" applyBorder="1" applyAlignment="1">
      <alignment horizontal="center"/>
    </xf>
    <xf numFmtId="0" fontId="32" fillId="0" borderId="0" xfId="0" applyFont="1" applyAlignment="1"/>
    <xf numFmtId="0" fontId="5" fillId="0" borderId="0" xfId="0" applyFont="1" applyAlignment="1">
      <alignment horizontal="left"/>
    </xf>
    <xf numFmtId="0" fontId="0" fillId="0" borderId="0" xfId="0" applyAlignment="1">
      <alignment horizontal="left"/>
    </xf>
    <xf numFmtId="0" fontId="0" fillId="0" borderId="0" xfId="0" applyAlignment="1">
      <alignment horizontal="left" vertical="center"/>
    </xf>
    <xf numFmtId="0" fontId="7" fillId="0" borderId="21" xfId="0" applyFont="1" applyBorder="1" applyAlignment="1">
      <alignment horizontal="left"/>
    </xf>
    <xf numFmtId="0" fontId="32" fillId="0" borderId="45" xfId="0" applyFont="1" applyBorder="1" applyAlignment="1">
      <alignment horizontal="center" vertical="center"/>
    </xf>
    <xf numFmtId="177" fontId="32" fillId="0" borderId="61" xfId="0" applyNumberFormat="1" applyFont="1" applyBorder="1" applyAlignment="1">
      <alignment horizontal="center" vertical="center"/>
    </xf>
    <xf numFmtId="0" fontId="32" fillId="0" borderId="29" xfId="0" applyFont="1" applyBorder="1" applyAlignment="1">
      <alignment horizontal="center" vertical="center"/>
    </xf>
    <xf numFmtId="0" fontId="41" fillId="0" borderId="30" xfId="0" quotePrefix="1" applyFont="1" applyBorder="1">
      <alignment vertical="center"/>
    </xf>
    <xf numFmtId="0" fontId="26" fillId="0" borderId="20" xfId="0" applyFont="1" applyBorder="1" applyAlignment="1">
      <alignment horizontal="left" vertical="center" wrapText="1"/>
    </xf>
    <xf numFmtId="0" fontId="26" fillId="0" borderId="0" xfId="0" applyFont="1" applyAlignment="1">
      <alignment horizontal="left" vertical="center" wrapText="1"/>
    </xf>
    <xf numFmtId="0" fontId="32" fillId="0" borderId="61" xfId="0" applyFont="1" applyBorder="1" applyAlignment="1">
      <alignment horizontal="center" vertical="center"/>
    </xf>
    <xf numFmtId="0" fontId="42" fillId="0" borderId="16" xfId="0" applyFont="1" applyBorder="1" applyAlignment="1"/>
    <xf numFmtId="0" fontId="28" fillId="0" borderId="67" xfId="0" applyFont="1" applyBorder="1" applyAlignment="1"/>
    <xf numFmtId="0" fontId="5" fillId="0" borderId="0" xfId="0" applyFont="1" applyAlignment="1">
      <alignment horizontal="center" vertical="center" textRotation="255"/>
    </xf>
    <xf numFmtId="0" fontId="40" fillId="0" borderId="0" xfId="0" applyFont="1" applyAlignment="1"/>
    <xf numFmtId="0" fontId="23" fillId="0" borderId="0" xfId="0" applyFont="1" applyAlignment="1">
      <alignment horizontal="center"/>
    </xf>
    <xf numFmtId="0" fontId="41" fillId="0" borderId="46" xfId="0" quotePrefix="1" applyFont="1" applyBorder="1">
      <alignment vertical="center"/>
    </xf>
    <xf numFmtId="0" fontId="68" fillId="0" borderId="0" xfId="0" applyFont="1" applyAlignment="1"/>
    <xf numFmtId="0" fontId="5" fillId="0" borderId="46" xfId="0" applyFont="1" applyBorder="1" applyAlignment="1"/>
    <xf numFmtId="0" fontId="5" fillId="0" borderId="29" xfId="0" applyFont="1" applyBorder="1" applyAlignment="1"/>
    <xf numFmtId="0" fontId="66" fillId="0" borderId="0" xfId="0" applyFont="1">
      <alignment vertical="center"/>
    </xf>
    <xf numFmtId="0" fontId="28" fillId="0" borderId="0" xfId="0" applyFont="1" applyAlignment="1"/>
    <xf numFmtId="0" fontId="4" fillId="2" borderId="2" xfId="0" applyFont="1" applyFill="1" applyBorder="1" applyAlignment="1">
      <alignment horizontal="left" vertical="center"/>
    </xf>
    <xf numFmtId="0" fontId="0" fillId="2" borderId="3" xfId="0" applyFill="1" applyBorder="1" applyAlignment="1"/>
    <xf numFmtId="0" fontId="4" fillId="2" borderId="8" xfId="0" applyFont="1" applyFill="1" applyBorder="1" applyAlignment="1">
      <alignment horizontal="left" vertical="center"/>
    </xf>
    <xf numFmtId="0" fontId="4" fillId="0" borderId="34" xfId="0" applyFont="1" applyBorder="1" applyAlignment="1">
      <alignment shrinkToFit="1"/>
    </xf>
    <xf numFmtId="0" fontId="4" fillId="0" borderId="34" xfId="0" applyFont="1" applyBorder="1" applyAlignment="1"/>
    <xf numFmtId="176" fontId="9" fillId="0" borderId="37" xfId="0" applyNumberFormat="1" applyFont="1" applyBorder="1" applyAlignment="1"/>
    <xf numFmtId="0" fontId="4" fillId="0" borderId="20" xfId="0" applyFont="1" applyBorder="1" applyAlignment="1">
      <alignment shrinkToFit="1"/>
    </xf>
    <xf numFmtId="0" fontId="4" fillId="0" borderId="20" xfId="0" applyFont="1" applyBorder="1" applyAlignment="1"/>
    <xf numFmtId="0" fontId="4" fillId="0" borderId="20" xfId="0" applyFont="1" applyBorder="1" applyAlignment="1">
      <alignment horizontal="right"/>
    </xf>
    <xf numFmtId="0" fontId="30" fillId="0" borderId="20" xfId="0" applyFont="1" applyBorder="1" applyAlignment="1"/>
    <xf numFmtId="0" fontId="30" fillId="0" borderId="22" xfId="0" applyFont="1" applyBorder="1" applyAlignment="1"/>
    <xf numFmtId="0" fontId="26" fillId="0" borderId="20" xfId="0" applyFont="1" applyBorder="1" applyAlignment="1">
      <alignment shrinkToFit="1"/>
    </xf>
    <xf numFmtId="176" fontId="31" fillId="0" borderId="41" xfId="0" applyNumberFormat="1" applyFont="1" applyBorder="1" applyAlignment="1">
      <alignment horizontal="right"/>
    </xf>
    <xf numFmtId="0" fontId="7" fillId="0" borderId="30" xfId="0" applyFont="1" applyBorder="1" applyAlignment="1">
      <alignment shrinkToFit="1"/>
    </xf>
    <xf numFmtId="176" fontId="31" fillId="0" borderId="21" xfId="0" applyNumberFormat="1" applyFont="1" applyBorder="1" applyAlignment="1">
      <alignment horizontal="right"/>
    </xf>
    <xf numFmtId="0" fontId="9" fillId="0" borderId="21" xfId="0" applyFont="1" applyBorder="1" applyAlignment="1">
      <alignment horizontal="center" shrinkToFit="1"/>
    </xf>
    <xf numFmtId="0" fontId="4" fillId="0" borderId="20" xfId="0" applyFont="1" applyBorder="1" applyAlignment="1">
      <alignment horizontal="center" shrinkToFit="1"/>
    </xf>
    <xf numFmtId="0" fontId="26" fillId="0" borderId="20" xfId="0" applyFont="1" applyBorder="1" applyAlignment="1"/>
    <xf numFmtId="0" fontId="26" fillId="0" borderId="22" xfId="0" applyFont="1" applyBorder="1" applyAlignment="1"/>
    <xf numFmtId="0" fontId="4" fillId="0" borderId="53" xfId="0" applyFont="1" applyBorder="1" applyAlignment="1">
      <alignment shrinkToFit="1"/>
    </xf>
    <xf numFmtId="0" fontId="4" fillId="0" borderId="53" xfId="0" applyFont="1" applyBorder="1" applyAlignment="1"/>
    <xf numFmtId="0" fontId="26" fillId="0" borderId="53" xfId="0" applyFont="1" applyBorder="1" applyAlignment="1">
      <alignment shrinkToFit="1"/>
    </xf>
    <xf numFmtId="176" fontId="31" fillId="0" borderId="17" xfId="0" applyNumberFormat="1" applyFont="1" applyBorder="1" applyAlignment="1">
      <alignment horizontal="right"/>
    </xf>
    <xf numFmtId="0" fontId="4" fillId="0" borderId="53" xfId="0" applyFont="1" applyBorder="1" applyAlignment="1">
      <alignment horizontal="center" shrinkToFit="1"/>
    </xf>
    <xf numFmtId="0" fontId="0" fillId="0" borderId="53" xfId="0" applyBorder="1" applyAlignment="1">
      <alignment horizontal="center"/>
    </xf>
    <xf numFmtId="0" fontId="0" fillId="0" borderId="18" xfId="0" applyBorder="1" applyAlignment="1">
      <alignment horizontal="center"/>
    </xf>
    <xf numFmtId="0" fontId="0" fillId="0" borderId="26" xfId="0" applyBorder="1">
      <alignment vertical="center"/>
    </xf>
    <xf numFmtId="0" fontId="4" fillId="0" borderId="26" xfId="0" applyFont="1" applyBorder="1" applyAlignment="1">
      <alignment horizontal="center" shrinkToFit="1"/>
    </xf>
    <xf numFmtId="0" fontId="4" fillId="4" borderId="30" xfId="0" applyFont="1" applyFill="1" applyBorder="1" applyAlignment="1">
      <alignment horizontal="left" shrinkToFit="1"/>
    </xf>
    <xf numFmtId="0" fontId="0" fillId="0" borderId="20" xfId="0" applyBorder="1">
      <alignment vertical="center"/>
    </xf>
    <xf numFmtId="0" fontId="34" fillId="0" borderId="0" xfId="0" applyFont="1" applyAlignment="1"/>
    <xf numFmtId="0" fontId="10" fillId="0" borderId="30" xfId="0" applyFont="1" applyBorder="1" applyAlignment="1">
      <alignment horizontal="left"/>
    </xf>
    <xf numFmtId="0" fontId="67" fillId="0" borderId="0" xfId="0" applyFont="1" applyAlignment="1">
      <alignment horizontal="center"/>
    </xf>
    <xf numFmtId="0" fontId="64" fillId="0" borderId="26" xfId="0" applyFont="1" applyBorder="1" applyAlignment="1">
      <alignment horizontal="center" shrinkToFit="1"/>
    </xf>
    <xf numFmtId="0" fontId="4" fillId="0" borderId="66" xfId="0" applyFont="1" applyBorder="1" applyAlignment="1">
      <alignment horizontal="center"/>
    </xf>
    <xf numFmtId="0" fontId="69" fillId="0" borderId="0" xfId="0" applyFont="1" applyAlignment="1">
      <alignment horizontal="right" vertical="center" wrapText="1"/>
    </xf>
    <xf numFmtId="0" fontId="23" fillId="0" borderId="0" xfId="0" applyFont="1" applyAlignment="1">
      <alignment horizontal="right" vertical="center"/>
    </xf>
    <xf numFmtId="0" fontId="23" fillId="0" borderId="63" xfId="0" applyFont="1" applyBorder="1" applyAlignment="1">
      <alignment horizontal="right" vertical="center"/>
    </xf>
    <xf numFmtId="0" fontId="4" fillId="4" borderId="30" xfId="0" applyFont="1" applyFill="1" applyBorder="1" applyAlignment="1">
      <alignment horizontal="left" shrinkToFit="1"/>
    </xf>
    <xf numFmtId="0" fontId="4" fillId="4" borderId="30" xfId="0" applyFont="1" applyFill="1" applyBorder="1" applyAlignment="1">
      <alignment horizontal="center" vertical="center" shrinkToFit="1"/>
    </xf>
    <xf numFmtId="0" fontId="4" fillId="0" borderId="30" xfId="0" applyFont="1" applyBorder="1" applyAlignment="1" applyProtection="1">
      <alignment horizontal="center" shrinkToFit="1"/>
      <protection locked="0"/>
    </xf>
    <xf numFmtId="0" fontId="66" fillId="0" borderId="30" xfId="0" applyFont="1" applyBorder="1" applyAlignment="1">
      <alignment horizontal="center" vertical="center"/>
    </xf>
    <xf numFmtId="0" fontId="4" fillId="0" borderId="26" xfId="0" applyFont="1" applyBorder="1" applyAlignment="1">
      <alignment horizontal="left" shrinkToFit="1"/>
    </xf>
    <xf numFmtId="0" fontId="0" fillId="0" borderId="26" xfId="0" applyBorder="1" applyAlignment="1">
      <alignment horizontal="left" shrinkToFit="1"/>
    </xf>
    <xf numFmtId="0" fontId="10" fillId="0" borderId="30"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10" fillId="0" borderId="45" xfId="0" applyFont="1" applyBorder="1" applyAlignment="1">
      <alignment horizontal="left"/>
    </xf>
    <xf numFmtId="0" fontId="10" fillId="0" borderId="29" xfId="0" applyFont="1" applyBorder="1" applyAlignment="1">
      <alignment horizontal="left"/>
    </xf>
    <xf numFmtId="0" fontId="7" fillId="0" borderId="30" xfId="0" applyFont="1" applyBorder="1" applyAlignment="1">
      <alignment horizontal="center"/>
    </xf>
    <xf numFmtId="0" fontId="7" fillId="0" borderId="45" xfId="0" applyFont="1" applyBorder="1" applyAlignment="1">
      <alignment horizontal="left" shrinkToFit="1"/>
    </xf>
    <xf numFmtId="0" fontId="7" fillId="0" borderId="46" xfId="0" applyFont="1" applyBorder="1" applyAlignment="1">
      <alignment horizontal="left" shrinkToFit="1"/>
    </xf>
    <xf numFmtId="0" fontId="7" fillId="0" borderId="29" xfId="0" applyFont="1" applyBorder="1" applyAlignment="1">
      <alignment horizontal="left" shrinkToFit="1"/>
    </xf>
    <xf numFmtId="0" fontId="4" fillId="0" borderId="35" xfId="0" applyFont="1" applyBorder="1" applyAlignment="1"/>
    <xf numFmtId="0" fontId="4" fillId="0" borderId="36" xfId="0" applyFont="1" applyBorder="1" applyAlignment="1"/>
    <xf numFmtId="0" fontId="32" fillId="0" borderId="45" xfId="0" applyFont="1" applyBorder="1" applyAlignment="1">
      <alignment horizontal="center"/>
    </xf>
    <xf numFmtId="0" fontId="32" fillId="0" borderId="46" xfId="0" applyFont="1" applyBorder="1" applyAlignment="1">
      <alignment horizontal="center"/>
    </xf>
    <xf numFmtId="177" fontId="9" fillId="0" borderId="46" xfId="0" applyNumberFormat="1" applyFont="1" applyBorder="1" applyAlignment="1"/>
    <xf numFmtId="0" fontId="0" fillId="0" borderId="29" xfId="0" applyBorder="1" applyAlignment="1"/>
    <xf numFmtId="0" fontId="7" fillId="0" borderId="9"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14" xfId="0" applyFont="1" applyBorder="1" applyAlignment="1">
      <alignment horizontal="center" vertical="center" textRotation="255"/>
    </xf>
    <xf numFmtId="0" fontId="12" fillId="0" borderId="30" xfId="0" applyFont="1" applyBorder="1" applyAlignment="1">
      <alignment horizontal="center" vertical="center"/>
    </xf>
    <xf numFmtId="0" fontId="78" fillId="0" borderId="30" xfId="0" applyFont="1" applyBorder="1" applyAlignment="1" applyProtection="1">
      <alignment horizontal="left" vertical="center"/>
      <protection locked="0"/>
    </xf>
    <xf numFmtId="0" fontId="78" fillId="0" borderId="43" xfId="0" applyFont="1" applyBorder="1" applyAlignment="1" applyProtection="1">
      <alignment horizontal="left" vertical="center"/>
      <protection locked="0"/>
    </xf>
    <xf numFmtId="0" fontId="78" fillId="0" borderId="30" xfId="0" applyFont="1" applyBorder="1" applyAlignment="1" applyProtection="1">
      <alignment horizontal="left" vertical="center" shrinkToFit="1"/>
      <protection locked="0"/>
    </xf>
    <xf numFmtId="0" fontId="78" fillId="0" borderId="43" xfId="0" applyFont="1" applyBorder="1" applyAlignment="1" applyProtection="1">
      <alignment horizontal="left" vertical="center" shrinkToFit="1"/>
      <protection locked="0"/>
    </xf>
    <xf numFmtId="0" fontId="75" fillId="0" borderId="30" xfId="0" applyFont="1" applyBorder="1" applyAlignment="1">
      <alignment horizontal="center" vertical="center" wrapText="1"/>
    </xf>
    <xf numFmtId="0" fontId="75" fillId="0" borderId="30" xfId="0" applyFont="1" applyBorder="1" applyAlignment="1">
      <alignment horizontal="center" vertical="center"/>
    </xf>
    <xf numFmtId="0" fontId="83" fillId="0" borderId="30" xfId="0" applyFont="1" applyBorder="1" applyAlignment="1" applyProtection="1">
      <alignment horizontal="left" vertical="center"/>
      <protection locked="0"/>
    </xf>
    <xf numFmtId="0" fontId="83" fillId="0" borderId="43" xfId="0" applyFont="1" applyBorder="1" applyAlignment="1" applyProtection="1">
      <alignment horizontal="left" vertical="center"/>
      <protection locked="0"/>
    </xf>
    <xf numFmtId="0" fontId="12" fillId="0" borderId="30" xfId="0" applyFont="1" applyBorder="1" applyAlignment="1">
      <alignment horizontal="center" vertical="center" wrapText="1"/>
    </xf>
    <xf numFmtId="0" fontId="0" fillId="0" borderId="30" xfId="0" applyBorder="1" applyAlignment="1">
      <alignment horizontal="center" vertical="center"/>
    </xf>
    <xf numFmtId="0" fontId="4" fillId="0" borderId="0" xfId="0" applyFont="1" applyAlignment="1"/>
    <xf numFmtId="0" fontId="4" fillId="0" borderId="29" xfId="0" applyFont="1" applyBorder="1" applyAlignment="1">
      <alignment horizontal="center"/>
    </xf>
    <xf numFmtId="0" fontId="7" fillId="0" borderId="45" xfId="0" applyFont="1" applyBorder="1" applyAlignment="1">
      <alignment horizontal="center"/>
    </xf>
    <xf numFmtId="0" fontId="7" fillId="0" borderId="29" xfId="0" applyFont="1" applyBorder="1" applyAlignment="1">
      <alignment horizontal="center"/>
    </xf>
    <xf numFmtId="176" fontId="9" fillId="0" borderId="45" xfId="0" applyNumberFormat="1" applyFont="1" applyBorder="1" applyAlignment="1"/>
    <xf numFmtId="5" fontId="9" fillId="0" borderId="45" xfId="0" applyNumberFormat="1" applyFont="1" applyBorder="1" applyAlignment="1"/>
    <xf numFmtId="0" fontId="86" fillId="0" borderId="45" xfId="0" applyFont="1" applyBorder="1" applyAlignment="1">
      <alignment horizontal="left" vertical="center" wrapText="1"/>
    </xf>
    <xf numFmtId="0" fontId="86" fillId="0" borderId="46" xfId="0" applyFont="1" applyBorder="1" applyAlignment="1">
      <alignment horizontal="left" vertical="center" wrapText="1"/>
    </xf>
    <xf numFmtId="0" fontId="86" fillId="0" borderId="29" xfId="0" applyFont="1" applyBorder="1" applyAlignment="1">
      <alignment horizontal="left" vertical="center" wrapText="1"/>
    </xf>
    <xf numFmtId="176" fontId="9" fillId="0" borderId="45" xfId="0" applyNumberFormat="1" applyFont="1" applyBorder="1" applyAlignment="1">
      <alignment horizontal="right"/>
    </xf>
    <xf numFmtId="5" fontId="9" fillId="0" borderId="45" xfId="0" applyNumberFormat="1" applyFont="1" applyBorder="1" applyAlignment="1">
      <alignment horizontal="right"/>
    </xf>
    <xf numFmtId="0" fontId="23" fillId="0" borderId="0" xfId="0" applyFont="1" applyAlignment="1">
      <alignment horizontal="left" vertical="center"/>
    </xf>
    <xf numFmtId="0" fontId="7" fillId="0" borderId="32" xfId="0" applyFont="1" applyBorder="1" applyAlignment="1">
      <alignment horizont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78" fillId="0" borderId="45" xfId="0" applyFont="1" applyBorder="1" applyAlignment="1" applyProtection="1">
      <alignment horizontal="left" vertical="center" shrinkToFit="1"/>
      <protection locked="0"/>
    </xf>
    <xf numFmtId="0" fontId="78" fillId="0" borderId="46" xfId="0" applyFont="1" applyBorder="1" applyAlignment="1" applyProtection="1">
      <alignment horizontal="left" vertical="center" shrinkToFit="1"/>
      <protection locked="0"/>
    </xf>
    <xf numFmtId="0" fontId="78" fillId="0" borderId="29" xfId="0" applyFont="1" applyBorder="1" applyAlignment="1" applyProtection="1">
      <alignment horizontal="left" vertical="center" shrinkToFit="1"/>
      <protection locked="0"/>
    </xf>
    <xf numFmtId="0" fontId="78" fillId="0" borderId="34" xfId="0" applyFont="1" applyBorder="1" applyAlignment="1" applyProtection="1">
      <alignment vertical="center" shrinkToFit="1"/>
      <protection locked="0"/>
    </xf>
    <xf numFmtId="0" fontId="78" fillId="0" borderId="35" xfId="0" applyFont="1" applyBorder="1" applyAlignment="1" applyProtection="1">
      <alignment vertical="center" shrinkToFit="1"/>
      <protection locked="0"/>
    </xf>
    <xf numFmtId="0" fontId="78" fillId="0" borderId="42" xfId="0" applyFont="1" applyBorder="1" applyAlignment="1" applyProtection="1">
      <alignment vertical="center" shrinkToFit="1"/>
      <protection locked="0"/>
    </xf>
    <xf numFmtId="0" fontId="12" fillId="0" borderId="45" xfId="0" applyFont="1" applyBorder="1" applyAlignment="1">
      <alignment horizontal="center" vertical="center"/>
    </xf>
    <xf numFmtId="0" fontId="12" fillId="0" borderId="29" xfId="0" applyFont="1" applyBorder="1" applyAlignment="1">
      <alignment horizontal="center" vertical="center"/>
    </xf>
    <xf numFmtId="0" fontId="12" fillId="3" borderId="54" xfId="0" applyFont="1" applyFill="1" applyBorder="1" applyAlignment="1">
      <alignment horizontal="center" vertical="center" textRotation="255" wrapText="1"/>
    </xf>
    <xf numFmtId="0" fontId="0" fillId="3" borderId="57" xfId="0" applyFill="1" applyBorder="1">
      <alignment vertical="center"/>
    </xf>
    <xf numFmtId="0" fontId="0" fillId="3" borderId="58" xfId="0" applyFill="1" applyBorder="1">
      <alignment vertical="center"/>
    </xf>
    <xf numFmtId="0" fontId="12" fillId="0" borderId="55" xfId="0" applyFont="1" applyBorder="1" applyAlignment="1">
      <alignment horizontal="center" vertical="center"/>
    </xf>
    <xf numFmtId="0" fontId="78" fillId="0" borderId="55" xfId="0" applyFont="1" applyBorder="1" applyAlignment="1" applyProtection="1">
      <alignment horizontal="left" vertical="center"/>
      <protection locked="0"/>
    </xf>
    <xf numFmtId="0" fontId="78" fillId="0" borderId="56" xfId="0" applyFont="1" applyBorder="1" applyAlignment="1" applyProtection="1">
      <alignment horizontal="left" vertical="center"/>
      <protection locked="0"/>
    </xf>
    <xf numFmtId="0" fontId="82" fillId="0" borderId="30" xfId="0" applyFont="1" applyBorder="1" applyAlignment="1" applyProtection="1">
      <alignment horizontal="left" vertical="center" shrinkToFit="1"/>
      <protection locked="0"/>
    </xf>
    <xf numFmtId="0" fontId="82" fillId="0" borderId="43" xfId="0" applyFont="1" applyBorder="1" applyAlignment="1" applyProtection="1">
      <alignment horizontal="left" vertical="center" shrinkToFit="1"/>
      <protection locked="0"/>
    </xf>
    <xf numFmtId="0" fontId="21" fillId="0" borderId="30" xfId="0" applyFont="1" applyBorder="1" applyAlignment="1">
      <alignment horizontal="center" vertical="center" wrapText="1"/>
    </xf>
    <xf numFmtId="0" fontId="56" fillId="0" borderId="30" xfId="0" applyFont="1" applyBorder="1">
      <alignment vertical="center"/>
    </xf>
    <xf numFmtId="0" fontId="56" fillId="0" borderId="16" xfId="0" applyFont="1" applyBorder="1">
      <alignment vertical="center"/>
    </xf>
    <xf numFmtId="0" fontId="82" fillId="0" borderId="30" xfId="0" applyFont="1" applyBorder="1" applyAlignment="1" applyProtection="1">
      <alignment horizontal="left" vertical="center"/>
      <protection locked="0"/>
    </xf>
    <xf numFmtId="0" fontId="82" fillId="0" borderId="43" xfId="0" applyFont="1" applyBorder="1" applyAlignment="1" applyProtection="1">
      <alignment horizontal="left" vertical="center"/>
      <protection locked="0"/>
    </xf>
    <xf numFmtId="0" fontId="82" fillId="0" borderId="16" xfId="0" applyFont="1" applyBorder="1" applyAlignment="1" applyProtection="1">
      <alignment horizontal="left" vertical="center"/>
      <protection locked="0"/>
    </xf>
    <xf numFmtId="0" fontId="82" fillId="0" borderId="38" xfId="0" applyFont="1" applyBorder="1" applyAlignment="1" applyProtection="1">
      <alignment horizontal="left" vertical="center"/>
      <protection locked="0"/>
    </xf>
    <xf numFmtId="0" fontId="80" fillId="0" borderId="30" xfId="0" applyFont="1" applyBorder="1" applyAlignment="1" applyProtection="1">
      <alignment horizontal="left" vertical="center" shrinkToFit="1"/>
      <protection locked="0"/>
    </xf>
    <xf numFmtId="0" fontId="81" fillId="0" borderId="30" xfId="0" applyFont="1" applyBorder="1" applyAlignment="1" applyProtection="1">
      <alignment horizontal="left" vertical="center" shrinkToFit="1"/>
      <protection locked="0"/>
    </xf>
    <xf numFmtId="0" fontId="81" fillId="0" borderId="43" xfId="0" applyFont="1" applyBorder="1" applyAlignment="1" applyProtection="1">
      <alignment horizontal="left" vertical="center" shrinkToFit="1"/>
      <protection locked="0"/>
    </xf>
    <xf numFmtId="0" fontId="0" fillId="0" borderId="30" xfId="0" applyBorder="1" applyAlignment="1">
      <alignment horizontal="center" vertical="center" wrapText="1"/>
    </xf>
    <xf numFmtId="0" fontId="79" fillId="0" borderId="45" xfId="0" applyFont="1" applyBorder="1" applyAlignment="1" applyProtection="1">
      <alignment horizontal="left" vertical="center"/>
      <protection locked="0"/>
    </xf>
    <xf numFmtId="0" fontId="79" fillId="0" borderId="46" xfId="0" applyFont="1" applyBorder="1" applyAlignment="1" applyProtection="1">
      <alignment horizontal="left" vertical="center"/>
      <protection locked="0"/>
    </xf>
    <xf numFmtId="0" fontId="79" fillId="0" borderId="47" xfId="0" applyFont="1" applyBorder="1" applyAlignment="1" applyProtection="1">
      <alignment horizontal="left" vertical="center"/>
      <protection locked="0"/>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78" fillId="0" borderId="49" xfId="1" applyFont="1" applyBorder="1" applyAlignment="1" applyProtection="1">
      <alignment horizontal="left"/>
      <protection locked="0"/>
    </xf>
    <xf numFmtId="0" fontId="78" fillId="0" borderId="51" xfId="0" applyFont="1" applyBorder="1" applyAlignment="1" applyProtection="1">
      <alignment horizontal="left"/>
      <protection locked="0"/>
    </xf>
    <xf numFmtId="0" fontId="78" fillId="0" borderId="52" xfId="0" applyFont="1" applyBorder="1" applyAlignment="1" applyProtection="1">
      <alignment horizontal="left"/>
      <protection locked="0"/>
    </xf>
    <xf numFmtId="0" fontId="63" fillId="0" borderId="0" xfId="0" applyFont="1" applyAlignment="1">
      <alignment horizontal="left"/>
    </xf>
    <xf numFmtId="0" fontId="63" fillId="0" borderId="1" xfId="0" applyFont="1" applyBorder="1" applyAlignment="1">
      <alignment horizontal="left"/>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4" fillId="0" borderId="0" xfId="0" applyFont="1" applyAlignment="1">
      <alignment horizontal="left"/>
    </xf>
    <xf numFmtId="0" fontId="10" fillId="0" borderId="0" xfId="0" applyFont="1" applyAlignment="1">
      <alignment horizontal="left"/>
    </xf>
    <xf numFmtId="0" fontId="0" fillId="0" borderId="0" xfId="0" applyAlignment="1"/>
    <xf numFmtId="0" fontId="64" fillId="2" borderId="3" xfId="0" applyFont="1" applyFill="1" applyBorder="1" applyAlignment="1" applyProtection="1">
      <alignment horizontal="center"/>
      <protection locked="0"/>
    </xf>
    <xf numFmtId="0" fontId="65" fillId="2" borderId="3" xfId="0" applyFont="1" applyFill="1" applyBorder="1" applyAlignment="1" applyProtection="1">
      <alignment horizontal="center"/>
      <protection locked="0"/>
    </xf>
    <xf numFmtId="0" fontId="65" fillId="2" borderId="4" xfId="0" applyFont="1" applyFill="1" applyBorder="1" applyAlignment="1" applyProtection="1">
      <alignment horizontal="center"/>
      <protection locked="0"/>
    </xf>
    <xf numFmtId="0" fontId="11" fillId="0" borderId="0" xfId="0" applyFont="1" applyAlignment="1"/>
    <xf numFmtId="0" fontId="11" fillId="0" borderId="23" xfId="0" applyFont="1" applyBorder="1" applyAlignment="1">
      <alignment horizontal="left" vertical="center" wrapText="1"/>
    </xf>
    <xf numFmtId="0" fontId="12" fillId="3" borderId="9" xfId="0" applyFont="1" applyFill="1" applyBorder="1" applyAlignment="1">
      <alignment vertical="center" textRotation="255"/>
    </xf>
    <xf numFmtId="0" fontId="12" fillId="3" borderId="28" xfId="0" applyFont="1" applyFill="1" applyBorder="1" applyAlignment="1">
      <alignment vertical="center" textRotation="255"/>
    </xf>
    <xf numFmtId="0" fontId="12" fillId="3" borderId="48" xfId="0" applyFont="1" applyFill="1" applyBorder="1" applyAlignment="1">
      <alignment vertical="center" textRotation="255"/>
    </xf>
    <xf numFmtId="0" fontId="12" fillId="0" borderId="24" xfId="0" applyFont="1" applyBorder="1" applyAlignment="1">
      <alignment horizontal="center" vertical="center"/>
    </xf>
    <xf numFmtId="0" fontId="12" fillId="0" borderId="11" xfId="0" applyFont="1" applyBorder="1" applyAlignment="1">
      <alignment horizontal="center" vertical="center"/>
    </xf>
    <xf numFmtId="0" fontId="83" fillId="0" borderId="25" xfId="0" applyFont="1" applyBorder="1" applyAlignment="1" applyProtection="1">
      <alignment horizontal="left" vertical="top" wrapText="1"/>
      <protection locked="0"/>
    </xf>
    <xf numFmtId="0" fontId="83" fillId="0" borderId="26" xfId="0" applyFont="1" applyBorder="1" applyAlignment="1" applyProtection="1">
      <alignment horizontal="left" vertical="top"/>
      <protection locked="0"/>
    </xf>
    <xf numFmtId="0" fontId="83" fillId="0" borderId="27" xfId="0" applyFont="1" applyBorder="1" applyAlignment="1" applyProtection="1">
      <alignment horizontal="left" vertical="top"/>
      <protection locked="0"/>
    </xf>
    <xf numFmtId="0" fontId="83" fillId="0" borderId="31" xfId="0" applyFont="1" applyBorder="1" applyAlignment="1" applyProtection="1">
      <alignment horizontal="left" vertical="top"/>
      <protection locked="0"/>
    </xf>
    <xf numFmtId="0" fontId="83" fillId="0" borderId="32" xfId="0" applyFont="1" applyBorder="1" applyAlignment="1" applyProtection="1">
      <alignment horizontal="left" vertical="top"/>
      <protection locked="0"/>
    </xf>
    <xf numFmtId="0" fontId="83" fillId="0" borderId="33" xfId="0" applyFont="1" applyBorder="1" applyAlignment="1" applyProtection="1">
      <alignment horizontal="left" vertical="top"/>
      <protection locked="0"/>
    </xf>
    <xf numFmtId="0" fontId="78" fillId="0" borderId="34" xfId="0" applyFont="1" applyBorder="1" applyAlignment="1" applyProtection="1">
      <alignment horizontal="left" vertical="center"/>
      <protection locked="0"/>
    </xf>
    <xf numFmtId="0" fontId="78" fillId="0" borderId="35" xfId="0" applyFont="1" applyBorder="1" applyAlignment="1" applyProtection="1">
      <alignment horizontal="left" vertical="center"/>
      <protection locked="0"/>
    </xf>
    <xf numFmtId="0" fontId="78" fillId="0" borderId="36" xfId="0" applyFont="1" applyBorder="1" applyAlignment="1" applyProtection="1">
      <alignment horizontal="left" vertical="center"/>
      <protection locked="0"/>
    </xf>
    <xf numFmtId="0" fontId="78" fillId="0" borderId="31" xfId="0" applyFont="1" applyBorder="1" applyAlignment="1" applyProtection="1">
      <alignment horizontal="left" vertical="center"/>
      <protection locked="0"/>
    </xf>
    <xf numFmtId="0" fontId="78" fillId="0" borderId="32" xfId="0" applyFont="1" applyBorder="1" applyAlignment="1" applyProtection="1">
      <alignment horizontal="left" vertical="center"/>
      <protection locked="0"/>
    </xf>
    <xf numFmtId="0" fontId="78" fillId="0" borderId="39" xfId="0" applyFont="1" applyBorder="1" applyAlignment="1" applyProtection="1">
      <alignment horizontal="left" vertical="center"/>
      <protection locked="0"/>
    </xf>
    <xf numFmtId="176" fontId="10" fillId="3" borderId="37" xfId="0" applyNumberFormat="1" applyFont="1" applyFill="1" applyBorder="1" applyAlignment="1">
      <alignment horizontal="center" vertical="center"/>
    </xf>
    <xf numFmtId="176" fontId="9" fillId="3" borderId="40" xfId="0" applyNumberFormat="1" applyFont="1" applyFill="1" applyBorder="1" applyAlignment="1">
      <alignment horizontal="center" vertical="center"/>
    </xf>
    <xf numFmtId="0" fontId="12" fillId="0" borderId="32" xfId="0" applyFont="1" applyBorder="1" applyAlignment="1">
      <alignment horizontal="center" vertical="center"/>
    </xf>
    <xf numFmtId="0" fontId="12" fillId="0" borderId="39" xfId="0" applyFont="1" applyBorder="1" applyAlignment="1">
      <alignment horizontal="center" vertical="center"/>
    </xf>
    <xf numFmtId="0" fontId="12" fillId="0" borderId="41" xfId="0" applyFont="1" applyBorder="1" applyAlignment="1">
      <alignment horizontal="center" vertical="center"/>
    </xf>
    <xf numFmtId="0" fontId="12" fillId="0" borderId="44" xfId="0" applyFont="1" applyBorder="1" applyAlignment="1">
      <alignment horizontal="center" vertical="center"/>
    </xf>
    <xf numFmtId="0" fontId="78" fillId="0" borderId="34" xfId="0" applyFont="1" applyBorder="1" applyAlignment="1" applyProtection="1">
      <alignment horizontal="left" vertical="center" wrapText="1"/>
      <protection locked="0"/>
    </xf>
    <xf numFmtId="0" fontId="78" fillId="0" borderId="35" xfId="0" applyFont="1" applyBorder="1" applyAlignment="1" applyProtection="1">
      <alignment horizontal="left" vertical="center" wrapText="1"/>
      <protection locked="0"/>
    </xf>
    <xf numFmtId="0" fontId="78" fillId="0" borderId="42" xfId="0" applyFont="1" applyBorder="1" applyAlignment="1" applyProtection="1">
      <alignment horizontal="left" vertical="center"/>
      <protection locked="0"/>
    </xf>
    <xf numFmtId="0" fontId="78" fillId="0" borderId="33" xfId="0" applyFont="1" applyBorder="1" applyAlignment="1" applyProtection="1">
      <alignment horizontal="left" vertical="center"/>
      <protection locked="0"/>
    </xf>
    <xf numFmtId="0" fontId="4" fillId="0" borderId="30" xfId="0" applyFont="1" applyBorder="1" applyAlignment="1" applyProtection="1">
      <alignment horizontal="center"/>
      <protection locked="0"/>
    </xf>
    <xf numFmtId="0" fontId="32" fillId="0" borderId="30" xfId="0" applyFont="1" applyBorder="1" applyAlignment="1">
      <alignment horizontal="center" vertical="center"/>
    </xf>
    <xf numFmtId="176" fontId="41" fillId="0" borderId="45" xfId="0" applyNumberFormat="1" applyFont="1" applyBorder="1">
      <alignment vertical="center"/>
    </xf>
    <xf numFmtId="176" fontId="41" fillId="0" borderId="29" xfId="0" applyNumberFormat="1" applyFont="1" applyBorder="1">
      <alignment vertical="center"/>
    </xf>
    <xf numFmtId="0" fontId="32" fillId="0" borderId="46" xfId="0" applyFont="1" applyBorder="1">
      <alignment vertical="center"/>
    </xf>
    <xf numFmtId="0" fontId="4" fillId="0" borderId="45" xfId="0" applyFont="1" applyBorder="1" applyAlignment="1">
      <alignment horizontal="left" vertical="center"/>
    </xf>
    <xf numFmtId="0" fontId="4" fillId="0" borderId="29" xfId="0" applyFont="1" applyBorder="1" applyAlignment="1">
      <alignment horizontal="left" vertical="center"/>
    </xf>
    <xf numFmtId="176" fontId="28" fillId="0" borderId="45" xfId="0" applyNumberFormat="1" applyFont="1" applyBorder="1">
      <alignment vertical="center"/>
    </xf>
    <xf numFmtId="0" fontId="0" fillId="0" borderId="29" xfId="0" applyBorder="1">
      <alignment vertical="center"/>
    </xf>
    <xf numFmtId="0" fontId="7" fillId="0" borderId="30" xfId="0" applyFont="1" applyBorder="1" applyAlignment="1">
      <alignment horizontal="center" vertical="center"/>
    </xf>
    <xf numFmtId="176" fontId="25" fillId="0" borderId="45" xfId="0" applyNumberFormat="1" applyFont="1" applyBorder="1">
      <alignment vertical="center"/>
    </xf>
    <xf numFmtId="176" fontId="25" fillId="0" borderId="29" xfId="0" applyNumberFormat="1" applyFont="1" applyBorder="1">
      <alignment vertical="center"/>
    </xf>
    <xf numFmtId="0" fontId="32" fillId="0" borderId="29" xfId="0" applyFont="1" applyBorder="1" applyAlignment="1">
      <alignment horizontal="center"/>
    </xf>
    <xf numFmtId="0" fontId="86" fillId="0" borderId="46" xfId="0" applyFont="1" applyBorder="1" applyAlignment="1">
      <alignment horizontal="left" vertical="center"/>
    </xf>
    <xf numFmtId="0" fontId="86" fillId="0" borderId="29" xfId="0" applyFont="1" applyBorder="1" applyAlignment="1">
      <alignment horizontal="left" vertical="center"/>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4" fillId="0" borderId="30" xfId="0" applyFont="1" applyBorder="1" applyAlignment="1">
      <alignment horizontal="left" vertical="center"/>
    </xf>
    <xf numFmtId="0" fontId="5" fillId="0" borderId="45" xfId="0" applyFont="1" applyBorder="1" applyAlignment="1">
      <alignment horizontal="center"/>
    </xf>
    <xf numFmtId="0" fontId="5" fillId="0" borderId="46" xfId="0" applyFont="1" applyBorder="1" applyAlignment="1">
      <alignment horizontal="center"/>
    </xf>
    <xf numFmtId="0" fontId="5" fillId="0" borderId="35" xfId="0" applyFont="1" applyBorder="1" applyAlignment="1"/>
    <xf numFmtId="0" fontId="7" fillId="0" borderId="0" xfId="0" applyFont="1" applyAlignment="1">
      <alignment horizontal="left" vertical="center"/>
    </xf>
    <xf numFmtId="0" fontId="0" fillId="0" borderId="26" xfId="0" applyBorder="1" applyAlignment="1">
      <alignment horizontal="left" vertical="center"/>
    </xf>
    <xf numFmtId="0" fontId="32" fillId="0" borderId="26" xfId="0" applyFont="1" applyBorder="1" applyAlignment="1">
      <alignment horizontal="left" vertical="center"/>
    </xf>
    <xf numFmtId="0" fontId="58" fillId="0" borderId="32" xfId="0" applyFont="1" applyBorder="1" applyAlignment="1">
      <alignment horizontal="center"/>
    </xf>
    <xf numFmtId="0" fontId="7" fillId="0" borderId="45" xfId="0" applyFont="1" applyBorder="1" applyAlignment="1">
      <alignment horizontal="center" vertical="center"/>
    </xf>
    <xf numFmtId="0" fontId="7" fillId="0" borderId="29" xfId="0" applyFont="1" applyBorder="1" applyAlignment="1">
      <alignment horizontal="center" vertical="center"/>
    </xf>
    <xf numFmtId="5" fontId="28" fillId="0" borderId="45" xfId="0" applyNumberFormat="1" applyFont="1" applyBorder="1">
      <alignment vertical="center"/>
    </xf>
    <xf numFmtId="177" fontId="28" fillId="0" borderId="46" xfId="0" applyNumberFormat="1" applyFont="1" applyBorder="1" applyAlignment="1"/>
    <xf numFmtId="0" fontId="23" fillId="0" borderId="45" xfId="0" applyFont="1" applyBorder="1" applyAlignment="1">
      <alignment horizontal="center" vertical="center"/>
    </xf>
    <xf numFmtId="0" fontId="23" fillId="0" borderId="29" xfId="0" applyFont="1" applyBorder="1" applyAlignment="1">
      <alignment horizontal="center" vertical="center"/>
    </xf>
    <xf numFmtId="0" fontId="78" fillId="0" borderId="45" xfId="0" applyFont="1" applyBorder="1" applyAlignment="1" applyProtection="1">
      <alignment horizontal="left" vertical="center"/>
      <protection locked="0"/>
    </xf>
    <xf numFmtId="0" fontId="78" fillId="0" borderId="46" xfId="0" applyFont="1" applyBorder="1" applyProtection="1">
      <alignment vertical="center"/>
      <protection locked="0"/>
    </xf>
    <xf numFmtId="0" fontId="82" fillId="0" borderId="47" xfId="0" applyFont="1" applyBorder="1" applyAlignment="1" applyProtection="1">
      <alignment horizontal="left" vertical="center"/>
      <protection locked="0"/>
    </xf>
    <xf numFmtId="0" fontId="78" fillId="0" borderId="47" xfId="0" applyFont="1" applyBorder="1" applyProtection="1">
      <alignment vertical="center"/>
      <protection locked="0"/>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78" fillId="0" borderId="49" xfId="1" applyFont="1" applyBorder="1" applyAlignment="1" applyProtection="1">
      <alignment horizontal="left" vertical="center"/>
      <protection locked="0"/>
    </xf>
    <xf numFmtId="0" fontId="78" fillId="0" borderId="51" xfId="0" applyFont="1" applyBorder="1" applyAlignment="1" applyProtection="1">
      <alignment horizontal="left" vertical="center"/>
      <protection locked="0"/>
    </xf>
    <xf numFmtId="0" fontId="78" fillId="0" borderId="52" xfId="0" applyFont="1" applyBorder="1" applyAlignment="1" applyProtection="1">
      <alignment horizontal="left" vertical="center"/>
      <protection locked="0"/>
    </xf>
    <xf numFmtId="0" fontId="0" fillId="0" borderId="29" xfId="0" applyBorder="1" applyAlignment="1">
      <alignment horizontal="center" vertical="center"/>
    </xf>
    <xf numFmtId="0" fontId="14" fillId="0" borderId="9" xfId="0" applyFont="1" applyBorder="1" applyAlignment="1">
      <alignment horizontal="center" vertical="center" textRotation="255"/>
    </xf>
    <xf numFmtId="0" fontId="14" fillId="0" borderId="28" xfId="0" applyFont="1" applyBorder="1" applyAlignment="1">
      <alignment horizontal="center" vertical="center" textRotation="255"/>
    </xf>
    <xf numFmtId="0" fontId="14" fillId="0" borderId="14" xfId="0" applyFont="1" applyBorder="1" applyAlignment="1">
      <alignment horizontal="center" vertical="center" textRotation="255"/>
    </xf>
    <xf numFmtId="0" fontId="12" fillId="3" borderId="65" xfId="0" applyFont="1" applyFill="1" applyBorder="1" applyAlignment="1">
      <alignment horizontal="center" vertical="center" textRotation="255" wrapText="1"/>
    </xf>
    <xf numFmtId="0" fontId="12" fillId="3" borderId="28" xfId="0" applyFont="1" applyFill="1" applyBorder="1" applyAlignment="1">
      <alignment horizontal="center" vertical="center" textRotation="255" wrapText="1"/>
    </xf>
    <xf numFmtId="0" fontId="12" fillId="3" borderId="14" xfId="0" applyFont="1" applyFill="1" applyBorder="1" applyAlignment="1">
      <alignment horizontal="center" vertical="center" textRotation="255" wrapText="1"/>
    </xf>
    <xf numFmtId="0" fontId="23" fillId="0" borderId="20" xfId="0" applyFont="1" applyBorder="1" applyAlignment="1">
      <alignment horizontal="center" vertical="center"/>
    </xf>
    <xf numFmtId="0" fontId="23" fillId="0" borderId="63" xfId="0" applyFont="1" applyBorder="1" applyAlignment="1">
      <alignment horizontal="center" vertical="center"/>
    </xf>
    <xf numFmtId="0" fontId="78" fillId="0" borderId="20" xfId="0" applyFont="1" applyBorder="1" applyAlignment="1" applyProtection="1">
      <alignment horizontal="left" vertical="center"/>
      <protection locked="0"/>
    </xf>
    <xf numFmtId="0" fontId="78" fillId="0" borderId="0" xfId="0" applyFont="1" applyAlignment="1" applyProtection="1">
      <alignment horizontal="left" vertical="center"/>
      <protection locked="0"/>
    </xf>
    <xf numFmtId="0" fontId="78" fillId="0" borderId="59" xfId="0" applyFont="1" applyBorder="1" applyAlignment="1" applyProtection="1">
      <alignment horizontal="left" vertical="center"/>
      <protection locked="0"/>
    </xf>
    <xf numFmtId="0" fontId="23" fillId="0" borderId="30" xfId="0" applyFont="1" applyBorder="1" applyAlignment="1">
      <alignment horizontal="center"/>
    </xf>
    <xf numFmtId="0" fontId="78" fillId="0" borderId="46" xfId="0" applyFont="1" applyBorder="1" applyAlignment="1" applyProtection="1">
      <alignment horizontal="left" vertical="center"/>
      <protection locked="0"/>
    </xf>
    <xf numFmtId="0" fontId="78" fillId="0" borderId="47" xfId="0" applyFont="1" applyBorder="1" applyAlignment="1" applyProtection="1">
      <alignment horizontal="left" vertical="center"/>
      <protection locked="0"/>
    </xf>
    <xf numFmtId="0" fontId="78" fillId="0" borderId="44" xfId="0" applyFont="1" applyBorder="1" applyAlignment="1" applyProtection="1">
      <alignment horizontal="left" vertical="center"/>
      <protection locked="0"/>
    </xf>
    <xf numFmtId="0" fontId="78" fillId="0" borderId="40" xfId="0" applyFont="1" applyBorder="1" applyAlignment="1" applyProtection="1">
      <alignment horizontal="left" vertical="center"/>
      <protection locked="0"/>
    </xf>
    <xf numFmtId="0" fontId="60" fillId="0" borderId="30" xfId="0" applyFont="1" applyBorder="1" applyAlignment="1">
      <alignment horizontal="center" vertical="center" wrapText="1"/>
    </xf>
    <xf numFmtId="0" fontId="88" fillId="0" borderId="30" xfId="0" applyFont="1" applyBorder="1" applyAlignment="1">
      <alignment horizontal="center" vertical="center"/>
    </xf>
    <xf numFmtId="0" fontId="83" fillId="0" borderId="41" xfId="0" applyFont="1" applyBorder="1" applyAlignment="1" applyProtection="1">
      <alignment horizontal="left" vertical="center"/>
      <protection locked="0"/>
    </xf>
    <xf numFmtId="0" fontId="83" fillId="0" borderId="34" xfId="0" applyFont="1" applyBorder="1" applyAlignment="1" applyProtection="1">
      <alignment horizontal="left" vertical="center"/>
      <protection locked="0"/>
    </xf>
    <xf numFmtId="0" fontId="83" fillId="0" borderId="37" xfId="0" applyFont="1" applyBorder="1" applyAlignment="1" applyProtection="1">
      <alignment horizontal="left" vertical="center"/>
      <protection locked="0"/>
    </xf>
    <xf numFmtId="0" fontId="23" fillId="0" borderId="34" xfId="0" applyFont="1" applyBorder="1" applyAlignment="1">
      <alignment horizontal="center" vertical="center"/>
    </xf>
    <xf numFmtId="0" fontId="23" fillId="0" borderId="36" xfId="0" applyFont="1" applyBorder="1" applyAlignment="1">
      <alignment horizontal="center" vertical="center"/>
    </xf>
    <xf numFmtId="0" fontId="23" fillId="0" borderId="31" xfId="0" applyFont="1" applyBorder="1" applyAlignment="1">
      <alignment horizontal="center" vertical="center"/>
    </xf>
    <xf numFmtId="0" fontId="23" fillId="0" borderId="39" xfId="0" applyFont="1" applyBorder="1" applyAlignment="1">
      <alignment horizontal="center" vertical="center"/>
    </xf>
    <xf numFmtId="0" fontId="23" fillId="0" borderId="45" xfId="0" applyFont="1" applyBorder="1" applyAlignment="1">
      <alignment horizontal="center" vertical="center" wrapText="1"/>
    </xf>
    <xf numFmtId="0" fontId="77" fillId="0" borderId="29" xfId="0" applyFont="1" applyBorder="1" applyAlignment="1">
      <alignment horizontal="center" vertical="center"/>
    </xf>
    <xf numFmtId="0" fontId="81" fillId="0" borderId="46" xfId="0" applyFont="1" applyBorder="1" applyAlignment="1" applyProtection="1">
      <alignment horizontal="left" vertical="center"/>
      <protection locked="0"/>
    </xf>
    <xf numFmtId="0" fontId="81" fillId="0" borderId="47" xfId="0" applyFont="1" applyBorder="1" applyAlignment="1" applyProtection="1">
      <alignment horizontal="left" vertical="center"/>
      <protection locked="0"/>
    </xf>
    <xf numFmtId="0" fontId="89" fillId="0" borderId="30" xfId="0" applyFont="1" applyBorder="1" applyAlignment="1">
      <alignment horizontal="center" vertical="center" wrapText="1"/>
    </xf>
    <xf numFmtId="0" fontId="77" fillId="0" borderId="30" xfId="0" applyFont="1" applyBorder="1">
      <alignment vertical="center"/>
    </xf>
    <xf numFmtId="0" fontId="77" fillId="0" borderId="16" xfId="0" applyFont="1" applyBorder="1">
      <alignment vertical="center"/>
    </xf>
    <xf numFmtId="0" fontId="66" fillId="0" borderId="41" xfId="0" applyFont="1" applyBorder="1" applyAlignment="1">
      <alignment horizontal="center" vertical="center"/>
    </xf>
    <xf numFmtId="0" fontId="66" fillId="0" borderId="21" xfId="0" applyFont="1" applyBorder="1" applyAlignment="1">
      <alignment horizontal="center" vertical="center"/>
    </xf>
    <xf numFmtId="0" fontId="66" fillId="0" borderId="44" xfId="0" applyFont="1" applyBorder="1" applyAlignment="1">
      <alignment horizontal="center" vertical="center"/>
    </xf>
    <xf numFmtId="0" fontId="4" fillId="0" borderId="0" xfId="0" applyFont="1" applyAlignment="1">
      <alignment horizontal="right" vertical="center" wrapText="1"/>
    </xf>
    <xf numFmtId="0" fontId="61" fillId="0" borderId="0" xfId="0" applyFont="1" applyAlignment="1">
      <alignment horizontal="right"/>
    </xf>
    <xf numFmtId="0" fontId="5" fillId="0" borderId="64" xfId="0" applyFont="1" applyBorder="1" applyAlignment="1"/>
    <xf numFmtId="0" fontId="0" fillId="0" borderId="53" xfId="0" applyBorder="1" applyAlignment="1"/>
    <xf numFmtId="31" fontId="0" fillId="0" borderId="0" xfId="0" applyNumberFormat="1" applyAlignment="1"/>
    <xf numFmtId="0" fontId="7"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9" fillId="0" borderId="0" xfId="0" applyFont="1" applyAlignment="1">
      <alignment horizontal="left"/>
    </xf>
    <xf numFmtId="0" fontId="39" fillId="0" borderId="23" xfId="0" applyFont="1" applyBorder="1" applyAlignment="1">
      <alignment horizontal="left"/>
    </xf>
    <xf numFmtId="0" fontId="23" fillId="0" borderId="11" xfId="0" applyFont="1" applyBorder="1" applyAlignment="1">
      <alignment horizontal="center" vertical="center"/>
    </xf>
    <xf numFmtId="0" fontId="23" fillId="0" borderId="30" xfId="0" applyFont="1" applyBorder="1" applyAlignment="1">
      <alignment horizontal="center" vertical="center"/>
    </xf>
    <xf numFmtId="0" fontId="83" fillId="0" borderId="11" xfId="0" applyFont="1" applyBorder="1" applyAlignment="1" applyProtection="1">
      <alignment horizontal="left" vertical="top"/>
      <protection locked="0"/>
    </xf>
    <xf numFmtId="0" fontId="83" fillId="0" borderId="10" xfId="0" applyFont="1" applyBorder="1" applyAlignment="1" applyProtection="1">
      <alignment horizontal="left" vertical="top"/>
      <protection locked="0"/>
    </xf>
    <xf numFmtId="0" fontId="83" fillId="0" borderId="19" xfId="0" applyFont="1" applyBorder="1" applyAlignment="1" applyProtection="1">
      <alignment horizontal="left" vertical="top"/>
      <protection locked="0"/>
    </xf>
    <xf numFmtId="0" fontId="83" fillId="0" borderId="30" xfId="0" applyFont="1" applyBorder="1" applyAlignment="1" applyProtection="1">
      <alignment horizontal="left" vertical="top"/>
      <protection locked="0"/>
    </xf>
    <xf numFmtId="0" fontId="83" fillId="0" borderId="45" xfId="0" applyFont="1" applyBorder="1" applyAlignment="1" applyProtection="1">
      <alignment horizontal="left" vertical="top"/>
      <protection locked="0"/>
    </xf>
    <xf numFmtId="0" fontId="83" fillId="0" borderId="43" xfId="0" applyFont="1" applyBorder="1" applyAlignment="1" applyProtection="1">
      <alignment horizontal="left" vertical="top"/>
      <protection locked="0"/>
    </xf>
    <xf numFmtId="0" fontId="81" fillId="0" borderId="35" xfId="0" applyFont="1" applyBorder="1" applyAlignment="1" applyProtection="1">
      <alignment horizontal="left" vertical="center"/>
      <protection locked="0"/>
    </xf>
    <xf numFmtId="0" fontId="81" fillId="0" borderId="36" xfId="0" applyFont="1" applyBorder="1" applyAlignment="1" applyProtection="1">
      <alignment horizontal="left" vertical="center"/>
      <protection locked="0"/>
    </xf>
    <xf numFmtId="0" fontId="81" fillId="0" borderId="31" xfId="0" applyFont="1" applyBorder="1" applyAlignment="1" applyProtection="1">
      <alignment horizontal="left" vertical="center"/>
      <protection locked="0"/>
    </xf>
    <xf numFmtId="0" fontId="81" fillId="0" borderId="32" xfId="0" applyFont="1" applyBorder="1" applyAlignment="1" applyProtection="1">
      <alignment horizontal="left" vertical="center"/>
      <protection locked="0"/>
    </xf>
    <xf numFmtId="0" fontId="81" fillId="0" borderId="39" xfId="0" applyFont="1" applyBorder="1" applyAlignment="1" applyProtection="1">
      <alignment horizontal="left" vertical="center"/>
      <protection locked="0"/>
    </xf>
    <xf numFmtId="176" fontId="4" fillId="3" borderId="37" xfId="0" applyNumberFormat="1" applyFont="1" applyFill="1" applyBorder="1" applyAlignment="1">
      <alignment horizontal="center" vertical="center"/>
    </xf>
    <xf numFmtId="176" fontId="28" fillId="3" borderId="40" xfId="0" applyNumberFormat="1" applyFont="1" applyFill="1" applyBorder="1" applyAlignment="1">
      <alignment horizontal="center" vertical="center"/>
    </xf>
    <xf numFmtId="0" fontId="78" fillId="0" borderId="35" xfId="0" applyFont="1" applyBorder="1" applyAlignment="1" applyProtection="1">
      <protection locked="0"/>
    </xf>
    <xf numFmtId="0" fontId="78" fillId="0" borderId="36" xfId="0" applyFont="1" applyBorder="1" applyAlignment="1" applyProtection="1">
      <protection locked="0"/>
    </xf>
    <xf numFmtId="0" fontId="78" fillId="0" borderId="31" xfId="0" applyFont="1" applyBorder="1" applyAlignment="1" applyProtection="1">
      <protection locked="0"/>
    </xf>
    <xf numFmtId="0" fontId="78" fillId="0" borderId="32" xfId="0" applyFont="1" applyBorder="1" applyAlignment="1" applyProtection="1">
      <protection locked="0"/>
    </xf>
    <xf numFmtId="0" fontId="78" fillId="0" borderId="39" xfId="0" applyFont="1" applyBorder="1" applyAlignment="1" applyProtection="1">
      <protection locked="0"/>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82" fillId="0" borderId="42" xfId="0" applyFont="1" applyBorder="1" applyAlignment="1" applyProtection="1">
      <alignment horizontal="left" vertical="center"/>
      <protection locked="0"/>
    </xf>
    <xf numFmtId="0" fontId="82" fillId="0" borderId="31" xfId="0" applyFont="1" applyBorder="1" applyAlignment="1" applyProtection="1">
      <alignment horizontal="left" vertical="center"/>
      <protection locked="0"/>
    </xf>
    <xf numFmtId="0" fontId="82" fillId="0" borderId="33" xfId="0" applyFont="1" applyBorder="1" applyAlignment="1" applyProtection="1">
      <alignment horizontal="left" vertical="center"/>
      <protection locked="0"/>
    </xf>
    <xf numFmtId="0" fontId="55" fillId="0" borderId="30" xfId="0" applyFont="1" applyBorder="1" applyAlignment="1">
      <alignment horizontal="center" vertical="center"/>
    </xf>
    <xf numFmtId="0" fontId="60" fillId="0" borderId="30" xfId="0" applyFont="1" applyBorder="1" applyAlignment="1">
      <alignment horizontal="center" vertical="center"/>
    </xf>
    <xf numFmtId="0" fontId="30" fillId="0" borderId="30" xfId="0" applyFont="1" applyBorder="1" applyAlignment="1">
      <alignment horizontal="right" vertical="center"/>
    </xf>
    <xf numFmtId="0" fontId="71" fillId="0" borderId="30" xfId="0" applyFont="1" applyBorder="1" applyAlignment="1">
      <alignment horizontal="right" vertical="center"/>
    </xf>
    <xf numFmtId="0" fontId="30" fillId="0" borderId="30" xfId="0" applyFont="1" applyBorder="1" applyAlignment="1">
      <alignment horizontal="center" vertical="center"/>
    </xf>
    <xf numFmtId="0" fontId="30" fillId="0" borderId="45" xfId="0" applyFont="1" applyBorder="1" applyAlignment="1">
      <alignment horizontal="left" vertical="center"/>
    </xf>
    <xf numFmtId="0" fontId="71" fillId="0" borderId="46" xfId="0" applyFont="1" applyBorder="1" applyAlignment="1">
      <alignment horizontal="left" vertical="center"/>
    </xf>
    <xf numFmtId="0" fontId="71" fillId="0" borderId="29" xfId="0" applyFont="1" applyBorder="1" applyAlignment="1">
      <alignment horizontal="left" vertical="center"/>
    </xf>
    <xf numFmtId="3" fontId="30" fillId="0" borderId="30" xfId="0" applyNumberFormat="1" applyFont="1" applyBorder="1" applyAlignment="1">
      <alignment horizontal="right" vertical="center"/>
    </xf>
    <xf numFmtId="0" fontId="30" fillId="0" borderId="30" xfId="0" applyFont="1" applyBorder="1" applyAlignment="1">
      <alignment horizontal="left" vertical="center"/>
    </xf>
    <xf numFmtId="0" fontId="71" fillId="0" borderId="30" xfId="0" applyFont="1" applyBorder="1" applyAlignment="1">
      <alignment horizontal="left" vertical="center"/>
    </xf>
    <xf numFmtId="0" fontId="30" fillId="0" borderId="46" xfId="0" applyFont="1" applyBorder="1" applyAlignment="1">
      <alignment horizontal="left" vertical="center"/>
    </xf>
    <xf numFmtId="0" fontId="70" fillId="0" borderId="0" xfId="0" applyFont="1" applyAlignment="1">
      <alignment horizontal="center" vertical="center"/>
    </xf>
    <xf numFmtId="3" fontId="30" fillId="0" borderId="45" xfId="0" applyNumberFormat="1" applyFont="1" applyBorder="1" applyAlignment="1">
      <alignment horizontal="center" vertical="center"/>
    </xf>
    <xf numFmtId="3" fontId="30" fillId="0" borderId="29" xfId="0" applyNumberFormat="1" applyFont="1" applyBorder="1" applyAlignment="1">
      <alignment horizontal="center" vertical="center"/>
    </xf>
    <xf numFmtId="3" fontId="30" fillId="0" borderId="34" xfId="0" applyNumberFormat="1" applyFont="1" applyBorder="1" applyAlignment="1">
      <alignment horizontal="center" vertical="center"/>
    </xf>
    <xf numFmtId="3" fontId="30" fillId="0" borderId="36" xfId="0" applyNumberFormat="1" applyFont="1" applyBorder="1" applyAlignment="1">
      <alignment horizontal="center" vertical="center"/>
    </xf>
    <xf numFmtId="3" fontId="30" fillId="0" borderId="31" xfId="0" applyNumberFormat="1" applyFont="1" applyBorder="1" applyAlignment="1">
      <alignment horizontal="center" vertical="center"/>
    </xf>
    <xf numFmtId="3" fontId="30" fillId="0" borderId="39" xfId="0" applyNumberFormat="1" applyFont="1" applyBorder="1" applyAlignment="1">
      <alignment horizontal="center" vertical="center"/>
    </xf>
    <xf numFmtId="0" fontId="30" fillId="0" borderId="29" xfId="0" applyFont="1" applyBorder="1" applyAlignment="1">
      <alignment horizontal="left" vertical="center"/>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0" fillId="0" borderId="36" xfId="0" applyFont="1" applyBorder="1" applyAlignment="1">
      <alignment horizontal="left" vertical="center" wrapText="1"/>
    </xf>
    <xf numFmtId="0" fontId="30" fillId="0" borderId="31" xfId="0" applyFont="1" applyBorder="1" applyAlignment="1">
      <alignment horizontal="left" vertical="center" wrapText="1"/>
    </xf>
    <xf numFmtId="0" fontId="30" fillId="0" borderId="32" xfId="0" applyFont="1" applyBorder="1" applyAlignment="1">
      <alignment horizontal="left" vertical="center" wrapText="1"/>
    </xf>
    <xf numFmtId="0" fontId="30" fillId="0" borderId="39" xfId="0" applyFont="1" applyBorder="1" applyAlignment="1">
      <alignment horizontal="left" vertical="center" wrapText="1"/>
    </xf>
    <xf numFmtId="0" fontId="30" fillId="0" borderId="45" xfId="0" applyFont="1" applyBorder="1" applyAlignment="1">
      <alignment horizontal="center" vertical="center"/>
    </xf>
    <xf numFmtId="0" fontId="71" fillId="0" borderId="29" xfId="0" applyFont="1" applyBorder="1" applyAlignment="1">
      <alignment horizontal="center" vertical="center"/>
    </xf>
    <xf numFmtId="0" fontId="71" fillId="0" borderId="45" xfId="0" applyFont="1" applyBorder="1" applyAlignment="1">
      <alignment horizontal="center" vertical="center"/>
    </xf>
    <xf numFmtId="0" fontId="71" fillId="0" borderId="46" xfId="0" applyFont="1" applyBorder="1" applyAlignment="1">
      <alignment horizontal="center" vertical="center"/>
    </xf>
    <xf numFmtId="0" fontId="30" fillId="0" borderId="30" xfId="0" applyFont="1" applyBorder="1" applyAlignment="1">
      <alignment horizontal="center" vertical="center" wrapText="1"/>
    </xf>
    <xf numFmtId="3" fontId="30" fillId="0" borderId="20" xfId="0" applyNumberFormat="1" applyFont="1" applyBorder="1" applyAlignment="1">
      <alignment horizontal="center" vertical="center"/>
    </xf>
    <xf numFmtId="3" fontId="30" fillId="0" borderId="63" xfId="0" applyNumberFormat="1" applyFont="1" applyBorder="1" applyAlignment="1">
      <alignment horizontal="center" vertical="center"/>
    </xf>
    <xf numFmtId="0" fontId="71" fillId="0" borderId="30" xfId="0" applyFont="1" applyBorder="1" applyAlignment="1">
      <alignment horizontal="center" vertical="center"/>
    </xf>
    <xf numFmtId="0" fontId="30" fillId="0" borderId="29" xfId="0" applyFont="1" applyBorder="1" applyAlignment="1">
      <alignment horizontal="center" vertical="center"/>
    </xf>
    <xf numFmtId="0" fontId="71" fillId="0" borderId="35" xfId="0" applyFont="1" applyBorder="1" applyAlignment="1">
      <alignment horizontal="left" vertical="center"/>
    </xf>
    <xf numFmtId="0" fontId="71" fillId="0" borderId="36" xfId="0" applyFont="1" applyBorder="1" applyAlignment="1">
      <alignment horizontal="left" vertical="center"/>
    </xf>
    <xf numFmtId="0" fontId="30" fillId="0" borderId="20" xfId="0" applyFont="1" applyBorder="1" applyAlignment="1">
      <alignment horizontal="left" vertical="center" wrapText="1"/>
    </xf>
    <xf numFmtId="0" fontId="71" fillId="0" borderId="0" xfId="0" applyFont="1" applyAlignment="1">
      <alignment horizontal="left" vertical="center"/>
    </xf>
    <xf numFmtId="0" fontId="71" fillId="0" borderId="63" xfId="0" applyFont="1" applyBorder="1" applyAlignment="1">
      <alignment horizontal="left" vertical="center"/>
    </xf>
    <xf numFmtId="0" fontId="71" fillId="0" borderId="31" xfId="0" applyFont="1" applyBorder="1" applyAlignment="1">
      <alignment horizontal="left" vertical="center"/>
    </xf>
    <xf numFmtId="0" fontId="71" fillId="0" borderId="32" xfId="0" applyFont="1" applyBorder="1" applyAlignment="1">
      <alignment horizontal="left" vertical="center"/>
    </xf>
    <xf numFmtId="0" fontId="71" fillId="0" borderId="39" xfId="0" applyFont="1" applyBorder="1" applyAlignment="1">
      <alignment horizontal="left" vertical="center"/>
    </xf>
    <xf numFmtId="0" fontId="4" fillId="0" borderId="0" xfId="0" applyFont="1" applyAlignment="1">
      <alignment horizontal="center" shrinkToFit="1"/>
    </xf>
    <xf numFmtId="0" fontId="30" fillId="0" borderId="0" xfId="0" applyFont="1" applyAlignment="1">
      <alignment horizontal="center"/>
    </xf>
    <xf numFmtId="0" fontId="10" fillId="0" borderId="0" xfId="0" applyFont="1" applyAlignment="1">
      <alignment horizontal="center"/>
    </xf>
    <xf numFmtId="0" fontId="26"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30" fillId="0" borderId="0" xfId="0" applyFont="1" applyAlignment="1"/>
    <xf numFmtId="0" fontId="7" fillId="0" borderId="45" xfId="0" applyFont="1" applyBorder="1" applyAlignment="1">
      <alignment shrinkToFit="1"/>
    </xf>
    <xf numFmtId="0" fontId="7" fillId="0" borderId="46" xfId="0" applyFont="1" applyBorder="1" applyAlignment="1">
      <alignment shrinkToFit="1"/>
    </xf>
    <xf numFmtId="0" fontId="7" fillId="0" borderId="29" xfId="0" applyFont="1" applyBorder="1" applyAlignment="1">
      <alignment shrinkToFit="1"/>
    </xf>
    <xf numFmtId="0" fontId="13" fillId="0" borderId="30" xfId="0" applyFont="1" applyBorder="1" applyAlignment="1" applyProtection="1">
      <alignment horizontal="left" vertical="center"/>
      <protection locked="0"/>
    </xf>
    <xf numFmtId="0" fontId="13" fillId="0" borderId="43" xfId="0" applyFont="1" applyBorder="1" applyAlignment="1" applyProtection="1">
      <alignment horizontal="left" vertical="center"/>
      <protection locked="0"/>
    </xf>
    <xf numFmtId="0" fontId="13" fillId="0" borderId="30" xfId="0" applyFont="1" applyBorder="1" applyAlignment="1" applyProtection="1">
      <alignment horizontal="left" vertical="center" shrinkToFit="1"/>
      <protection locked="0"/>
    </xf>
    <xf numFmtId="0" fontId="13" fillId="0" borderId="43" xfId="0" applyFont="1" applyBorder="1" applyAlignment="1" applyProtection="1">
      <alignment horizontal="left" vertical="center" shrinkToFit="1"/>
      <protection locked="0"/>
    </xf>
    <xf numFmtId="0" fontId="16" fillId="0" borderId="30"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0" fontId="84" fillId="0" borderId="45" xfId="0" applyFont="1" applyBorder="1" applyAlignment="1">
      <alignment vertical="center" wrapText="1"/>
    </xf>
    <xf numFmtId="0" fontId="84" fillId="0" borderId="46" xfId="0" applyFont="1" applyBorder="1" applyAlignment="1">
      <alignment vertical="center" wrapText="1"/>
    </xf>
    <xf numFmtId="0" fontId="84" fillId="0" borderId="29" xfId="0" applyFont="1" applyBorder="1" applyAlignment="1">
      <alignment vertical="center" wrapText="1"/>
    </xf>
    <xf numFmtId="0" fontId="16" fillId="0" borderId="45" xfId="0" applyFont="1" applyBorder="1" applyAlignment="1" applyProtection="1">
      <alignment horizontal="left" vertical="center" shrinkToFit="1"/>
      <protection locked="0"/>
    </xf>
    <xf numFmtId="0" fontId="16" fillId="0" borderId="46" xfId="0" applyFont="1" applyBorder="1" applyAlignment="1">
      <alignment horizontal="left" vertical="center" shrinkToFit="1"/>
    </xf>
    <xf numFmtId="0" fontId="16" fillId="0" borderId="29" xfId="0" applyFont="1" applyBorder="1" applyAlignment="1">
      <alignment horizontal="left" vertical="center" shrinkToFit="1"/>
    </xf>
    <xf numFmtId="0" fontId="16" fillId="0" borderId="34" xfId="0" applyFont="1" applyBorder="1" applyAlignment="1" applyProtection="1">
      <alignment vertical="center" shrinkToFit="1"/>
      <protection locked="0"/>
    </xf>
    <xf numFmtId="0" fontId="16" fillId="0" borderId="35" xfId="0" applyFont="1" applyBorder="1" applyAlignment="1" applyProtection="1">
      <alignment vertical="center" shrinkToFit="1"/>
      <protection locked="0"/>
    </xf>
    <xf numFmtId="0" fontId="16" fillId="0" borderId="42" xfId="0" applyFont="1" applyBorder="1" applyAlignment="1" applyProtection="1">
      <alignment vertical="center" shrinkToFit="1"/>
      <protection locked="0"/>
    </xf>
    <xf numFmtId="0" fontId="13" fillId="0" borderId="55" xfId="0" applyFont="1" applyBorder="1" applyAlignment="1" applyProtection="1">
      <alignment horizontal="left" vertical="center"/>
      <protection locked="0"/>
    </xf>
    <xf numFmtId="0" fontId="13" fillId="0" borderId="56" xfId="0" applyFont="1" applyBorder="1" applyAlignment="1" applyProtection="1">
      <alignment horizontal="left" vertical="center"/>
      <protection locked="0"/>
    </xf>
    <xf numFmtId="0" fontId="22" fillId="0" borderId="30" xfId="0" applyFont="1" applyBorder="1" applyAlignment="1" applyProtection="1">
      <alignment horizontal="left" vertical="center" shrinkToFit="1"/>
      <protection locked="0"/>
    </xf>
    <xf numFmtId="0" fontId="0" fillId="0" borderId="30" xfId="0" applyBorder="1" applyAlignment="1">
      <alignment horizontal="left" vertical="center" shrinkToFit="1"/>
    </xf>
    <xf numFmtId="0" fontId="0" fillId="0" borderId="43" xfId="0" applyBorder="1" applyAlignment="1">
      <alignment horizontal="left" vertical="center" shrinkToFit="1"/>
    </xf>
    <xf numFmtId="0" fontId="0" fillId="0" borderId="30" xfId="0" applyBorder="1" applyAlignment="1">
      <alignment horizontal="left" vertical="center"/>
    </xf>
    <xf numFmtId="0" fontId="0" fillId="0" borderId="43" xfId="0" applyBorder="1" applyAlignment="1">
      <alignment horizontal="left" vertical="center"/>
    </xf>
    <xf numFmtId="0" fontId="0" fillId="0" borderId="16" xfId="0" applyBorder="1" applyAlignment="1">
      <alignment horizontal="left" vertical="center"/>
    </xf>
    <xf numFmtId="0" fontId="0" fillId="0" borderId="38" xfId="0" applyBorder="1" applyAlignment="1">
      <alignment horizontal="left" vertical="center"/>
    </xf>
    <xf numFmtId="0" fontId="17" fillId="0" borderId="45" xfId="0" applyFont="1" applyBorder="1" applyAlignment="1" applyProtection="1">
      <alignment horizontal="left" vertical="center"/>
      <protection locked="0"/>
    </xf>
    <xf numFmtId="0" fontId="17" fillId="0" borderId="46" xfId="0" applyFont="1" applyBorder="1" applyAlignment="1" applyProtection="1">
      <alignment horizontal="left" vertical="center"/>
      <protection locked="0"/>
    </xf>
    <xf numFmtId="0" fontId="17" fillId="0" borderId="47" xfId="0" applyFont="1" applyBorder="1" applyAlignment="1" applyProtection="1">
      <alignment horizontal="left" vertical="center"/>
      <protection locked="0"/>
    </xf>
    <xf numFmtId="0" fontId="19" fillId="0" borderId="49" xfId="1" applyFont="1" applyBorder="1" applyAlignment="1" applyProtection="1">
      <alignment horizontal="left"/>
      <protection locked="0"/>
    </xf>
    <xf numFmtId="0" fontId="20" fillId="0" borderId="51" xfId="0" applyFont="1" applyBorder="1" applyAlignment="1" applyProtection="1">
      <alignment horizontal="left"/>
      <protection locked="0"/>
    </xf>
    <xf numFmtId="0" fontId="20" fillId="0" borderId="52" xfId="0" applyFont="1" applyBorder="1" applyAlignment="1" applyProtection="1">
      <alignment horizontal="left"/>
      <protection locked="0"/>
    </xf>
    <xf numFmtId="0" fontId="76" fillId="0" borderId="25" xfId="0" applyFont="1" applyBorder="1" applyAlignment="1" applyProtection="1">
      <alignment horizontal="left" vertical="top"/>
      <protection locked="0"/>
    </xf>
    <xf numFmtId="0" fontId="76" fillId="0" borderId="26" xfId="0" applyFont="1" applyBorder="1" applyAlignment="1" applyProtection="1">
      <alignment horizontal="left" vertical="top"/>
      <protection locked="0"/>
    </xf>
    <xf numFmtId="0" fontId="76" fillId="0" borderId="27" xfId="0" applyFont="1" applyBorder="1" applyAlignment="1" applyProtection="1">
      <alignment horizontal="left" vertical="top"/>
      <protection locked="0"/>
    </xf>
    <xf numFmtId="0" fontId="76" fillId="0" borderId="31" xfId="0" applyFont="1" applyBorder="1" applyAlignment="1" applyProtection="1">
      <alignment horizontal="left" vertical="top"/>
      <protection locked="0"/>
    </xf>
    <xf numFmtId="0" fontId="76" fillId="0" borderId="32" xfId="0" applyFont="1" applyBorder="1" applyAlignment="1" applyProtection="1">
      <alignment horizontal="left" vertical="top"/>
      <protection locked="0"/>
    </xf>
    <xf numFmtId="0" fontId="76" fillId="0" borderId="33" xfId="0" applyFont="1" applyBorder="1" applyAlignment="1" applyProtection="1">
      <alignment horizontal="left" vertical="top"/>
      <protection locked="0"/>
    </xf>
    <xf numFmtId="0" fontId="4" fillId="0" borderId="34" xfId="0" applyFont="1" applyBorder="1" applyAlignment="1" applyProtection="1">
      <alignment horizontal="left" vertical="center"/>
      <protection locked="0"/>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9" xfId="0" applyFont="1" applyBorder="1" applyAlignment="1">
      <alignment horizontal="left" vertical="center"/>
    </xf>
    <xf numFmtId="0" fontId="13" fillId="0" borderId="34" xfId="0" applyFont="1" applyBorder="1" applyAlignment="1" applyProtection="1">
      <alignment horizontal="left" vertical="center"/>
      <protection locked="0"/>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39" xfId="0" applyFont="1" applyBorder="1" applyAlignment="1">
      <alignment horizontal="left" vertical="center"/>
    </xf>
    <xf numFmtId="0" fontId="15" fillId="0" borderId="34"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42"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32" xfId="0" applyFont="1" applyBorder="1" applyAlignment="1" applyProtection="1">
      <alignment horizontal="left" vertical="center"/>
      <protection locked="0"/>
    </xf>
    <xf numFmtId="0" fontId="15" fillId="0" borderId="33" xfId="0" applyFont="1" applyBorder="1" applyAlignment="1" applyProtection="1">
      <alignment horizontal="left" vertical="center"/>
      <protection locked="0"/>
    </xf>
    <xf numFmtId="0" fontId="1" fillId="0" borderId="0" xfId="0" applyFont="1" applyAlignment="1">
      <alignment horizontal="left"/>
    </xf>
    <xf numFmtId="0" fontId="1" fillId="0" borderId="1" xfId="0" applyFont="1" applyBorder="1" applyAlignment="1">
      <alignment horizontal="left"/>
    </xf>
    <xf numFmtId="0" fontId="4" fillId="2" borderId="2" xfId="0" applyFont="1" applyFill="1" applyBorder="1" applyAlignment="1" applyProtection="1">
      <alignment horizontal="left" vertical="center"/>
      <protection locked="0"/>
    </xf>
    <xf numFmtId="0" fontId="0" fillId="2" borderId="3" xfId="0" applyFill="1" applyBorder="1" applyAlignment="1"/>
    <xf numFmtId="0" fontId="0" fillId="2" borderId="4" xfId="0" applyFill="1" applyBorder="1" applyAlignment="1"/>
    <xf numFmtId="0" fontId="4" fillId="2" borderId="8"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27</xdr:col>
      <xdr:colOff>409575</xdr:colOff>
      <xdr:row>34</xdr:row>
      <xdr:rowOff>161925</xdr:rowOff>
    </xdr:from>
    <xdr:to>
      <xdr:col>27</xdr:col>
      <xdr:colOff>504825</xdr:colOff>
      <xdr:row>34</xdr:row>
      <xdr:rowOff>219075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18907125" y="12201525"/>
          <a:ext cx="95250" cy="2381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xdr:colOff>
      <xdr:row>59</xdr:row>
      <xdr:rowOff>152401</xdr:rowOff>
    </xdr:from>
    <xdr:to>
      <xdr:col>11</xdr:col>
      <xdr:colOff>361950</xdr:colOff>
      <xdr:row>62</xdr:row>
      <xdr:rowOff>104776</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97230" y="10525126"/>
          <a:ext cx="6522720" cy="466725"/>
        </a:xfrm>
        <a:prstGeom prst="roundRect">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409575</xdr:colOff>
      <xdr:row>34</xdr:row>
      <xdr:rowOff>161925</xdr:rowOff>
    </xdr:from>
    <xdr:to>
      <xdr:col>27</xdr:col>
      <xdr:colOff>504825</xdr:colOff>
      <xdr:row>34</xdr:row>
      <xdr:rowOff>219075</xdr:rowOff>
    </xdr:to>
    <xdr:sp macro="" textlink="">
      <xdr:nvSpPr>
        <xdr:cNvPr id="2" name="Text Box 18">
          <a:extLst>
            <a:ext uri="{FF2B5EF4-FFF2-40B4-BE49-F238E27FC236}">
              <a16:creationId xmlns:a16="http://schemas.microsoft.com/office/drawing/2014/main" id="{00000000-0008-0000-0400-000002000000}"/>
            </a:ext>
          </a:extLst>
        </xdr:cNvPr>
        <xdr:cNvSpPr txBox="1">
          <a:spLocks noChangeArrowheads="1"/>
        </xdr:cNvSpPr>
      </xdr:nvSpPr>
      <xdr:spPr bwMode="auto">
        <a:xfrm>
          <a:off x="20154900" y="9734550"/>
          <a:ext cx="95250" cy="57150"/>
        </a:xfrm>
        <a:prstGeom prst="rect">
          <a:avLst/>
        </a:prstGeom>
        <a:noFill/>
        <a:ln w="9525">
          <a:noFill/>
          <a:miter lim="800000"/>
          <a:headEnd/>
          <a:tailEnd/>
        </a:ln>
      </xdr:spPr>
    </xdr:sp>
    <xdr:clientData/>
  </xdr:twoCellAnchor>
  <xdr:twoCellAnchor>
    <xdr:from>
      <xdr:col>0</xdr:col>
      <xdr:colOff>0</xdr:colOff>
      <xdr:row>5</xdr:row>
      <xdr:rowOff>190500</xdr:rowOff>
    </xdr:from>
    <xdr:to>
      <xdr:col>13</xdr:col>
      <xdr:colOff>40821</xdr:colOff>
      <xdr:row>24</xdr:row>
      <xdr:rowOff>141514</xdr:rowOff>
    </xdr:to>
    <xdr:sp macro="" textlink="">
      <xdr:nvSpPr>
        <xdr:cNvPr id="3" name="角丸四角形 5">
          <a:extLst>
            <a:ext uri="{FF2B5EF4-FFF2-40B4-BE49-F238E27FC236}">
              <a16:creationId xmlns:a16="http://schemas.microsoft.com/office/drawing/2014/main" id="{00000000-0008-0000-0400-000003000000}"/>
            </a:ext>
          </a:extLst>
        </xdr:cNvPr>
        <xdr:cNvSpPr>
          <a:spLocks noChangeArrowheads="1"/>
        </xdr:cNvSpPr>
      </xdr:nvSpPr>
      <xdr:spPr bwMode="auto">
        <a:xfrm>
          <a:off x="0" y="1619250"/>
          <a:ext cx="9824357" cy="5216978"/>
        </a:xfrm>
        <a:prstGeom prst="roundRect">
          <a:avLst>
            <a:gd name="adj" fmla="val 16667"/>
          </a:avLst>
        </a:prstGeom>
        <a:noFill/>
        <a:ln w="92075" algn="ctr">
          <a:solidFill>
            <a:srgbClr val="FF0000"/>
          </a:solidFill>
          <a:round/>
          <a:headEnd/>
          <a:tailEnd/>
        </a:ln>
      </xdr:spPr>
    </xdr:sp>
    <xdr:clientData/>
  </xdr:twoCellAnchor>
  <xdr:twoCellAnchor>
    <xdr:from>
      <xdr:col>6</xdr:col>
      <xdr:colOff>1143000</xdr:colOff>
      <xdr:row>0</xdr:row>
      <xdr:rowOff>0</xdr:rowOff>
    </xdr:from>
    <xdr:to>
      <xdr:col>13</xdr:col>
      <xdr:colOff>81643</xdr:colOff>
      <xdr:row>0</xdr:row>
      <xdr:rowOff>312964</xdr:rowOff>
    </xdr:to>
    <xdr:sp macro="" textlink="">
      <xdr:nvSpPr>
        <xdr:cNvPr id="4" name="角丸四角形 5">
          <a:extLst>
            <a:ext uri="{FF2B5EF4-FFF2-40B4-BE49-F238E27FC236}">
              <a16:creationId xmlns:a16="http://schemas.microsoft.com/office/drawing/2014/main" id="{00000000-0008-0000-0400-000004000000}"/>
            </a:ext>
          </a:extLst>
        </xdr:cNvPr>
        <xdr:cNvSpPr>
          <a:spLocks noChangeArrowheads="1"/>
        </xdr:cNvSpPr>
      </xdr:nvSpPr>
      <xdr:spPr bwMode="auto">
        <a:xfrm>
          <a:off x="4830536" y="0"/>
          <a:ext cx="5034643" cy="312964"/>
        </a:xfrm>
        <a:prstGeom prst="roundRect">
          <a:avLst>
            <a:gd name="adj" fmla="val 16667"/>
          </a:avLst>
        </a:prstGeom>
        <a:noFill/>
        <a:ln w="92075" algn="ctr">
          <a:solidFill>
            <a:srgbClr val="FF0000"/>
          </a:solidFill>
          <a:round/>
          <a:headEnd/>
          <a:tailEnd/>
        </a:ln>
      </xdr:spPr>
    </xdr:sp>
    <xdr:clientData/>
  </xdr:twoCellAnchor>
  <xdr:twoCellAnchor>
    <xdr:from>
      <xdr:col>21</xdr:col>
      <xdr:colOff>1240723</xdr:colOff>
      <xdr:row>36</xdr:row>
      <xdr:rowOff>68035</xdr:rowOff>
    </xdr:from>
    <xdr:to>
      <xdr:col>23</xdr:col>
      <xdr:colOff>222909</xdr:colOff>
      <xdr:row>37</xdr:row>
      <xdr:rowOff>70756</xdr:rowOff>
    </xdr:to>
    <xdr:sp macro="" textlink="">
      <xdr:nvSpPr>
        <xdr:cNvPr id="5" name="角丸四角形 31">
          <a:extLst>
            <a:ext uri="{FF2B5EF4-FFF2-40B4-BE49-F238E27FC236}">
              <a16:creationId xmlns:a16="http://schemas.microsoft.com/office/drawing/2014/main" id="{00000000-0008-0000-0400-000005000000}"/>
            </a:ext>
          </a:extLst>
        </xdr:cNvPr>
        <xdr:cNvSpPr>
          <a:spLocks noChangeArrowheads="1"/>
        </xdr:cNvSpPr>
      </xdr:nvSpPr>
      <xdr:spPr bwMode="auto">
        <a:xfrm>
          <a:off x="16562366" y="10082892"/>
          <a:ext cx="928007" cy="247650"/>
        </a:xfrm>
        <a:prstGeom prst="roundRect">
          <a:avLst>
            <a:gd name="adj" fmla="val 16667"/>
          </a:avLst>
        </a:prstGeom>
        <a:noFill/>
        <a:ln w="92075" algn="ctr">
          <a:solidFill>
            <a:srgbClr val="FF0000"/>
          </a:solidFill>
          <a:round/>
          <a:headEnd/>
          <a:tailEnd/>
        </a:ln>
      </xdr:spPr>
    </xdr:sp>
    <xdr:clientData/>
  </xdr:twoCellAnchor>
  <xdr:oneCellAnchor>
    <xdr:from>
      <xdr:col>18</xdr:col>
      <xdr:colOff>870858</xdr:colOff>
      <xdr:row>36</xdr:row>
      <xdr:rowOff>123</xdr:rowOff>
    </xdr:from>
    <xdr:ext cx="3206074" cy="357063"/>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3675179" y="10014980"/>
          <a:ext cx="3206074" cy="35706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600" b="1">
              <a:solidFill>
                <a:sysClr val="windowText" lastClr="000000"/>
              </a:solidFill>
            </a:rPr>
            <a:t>◇事前申請時の入力項目→</a:t>
          </a:r>
        </a:p>
      </xdr:txBody>
    </xdr:sp>
    <xdr:clientData/>
  </xdr:oneCellAnchor>
  <xdr:oneCellAnchor>
    <xdr:from>
      <xdr:col>18</xdr:col>
      <xdr:colOff>847713</xdr:colOff>
      <xdr:row>38</xdr:row>
      <xdr:rowOff>27214</xdr:rowOff>
    </xdr:from>
    <xdr:ext cx="3465752" cy="359073"/>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3652034" y="10545535"/>
          <a:ext cx="3465752" cy="3590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600" b="1">
              <a:solidFill>
                <a:sysClr val="windowText" lastClr="000000"/>
              </a:solidFill>
            </a:rPr>
            <a:t>◇放送回数報告時の入力項目→</a:t>
          </a:r>
        </a:p>
      </xdr:txBody>
    </xdr:sp>
    <xdr:clientData/>
  </xdr:oneCellAnchor>
  <xdr:twoCellAnchor>
    <xdr:from>
      <xdr:col>22</xdr:col>
      <xdr:colOff>200031</xdr:colOff>
      <xdr:row>38</xdr:row>
      <xdr:rowOff>46264</xdr:rowOff>
    </xdr:from>
    <xdr:to>
      <xdr:col>23</xdr:col>
      <xdr:colOff>571500</xdr:colOff>
      <xdr:row>39</xdr:row>
      <xdr:rowOff>68036</xdr:rowOff>
    </xdr:to>
    <xdr:sp macro="" textlink="">
      <xdr:nvSpPr>
        <xdr:cNvPr id="9" name="角丸四角形 32">
          <a:extLst>
            <a:ext uri="{FF2B5EF4-FFF2-40B4-BE49-F238E27FC236}">
              <a16:creationId xmlns:a16="http://schemas.microsoft.com/office/drawing/2014/main" id="{00000000-0008-0000-0400-000009000000}"/>
            </a:ext>
          </a:extLst>
        </xdr:cNvPr>
        <xdr:cNvSpPr>
          <a:spLocks noChangeArrowheads="1"/>
        </xdr:cNvSpPr>
      </xdr:nvSpPr>
      <xdr:spPr bwMode="auto">
        <a:xfrm>
          <a:off x="16855174" y="10564585"/>
          <a:ext cx="983790" cy="266701"/>
        </a:xfrm>
        <a:prstGeom prst="roundRect">
          <a:avLst>
            <a:gd name="adj" fmla="val 16667"/>
          </a:avLst>
        </a:prstGeom>
        <a:noFill/>
        <a:ln w="92075" algn="ctr">
          <a:solidFill>
            <a:srgbClr val="31859C"/>
          </a:solidFill>
          <a:round/>
          <a:headEnd/>
          <a:tailEnd/>
        </a:ln>
      </xdr:spPr>
    </xdr:sp>
    <xdr:clientData/>
  </xdr:twoCellAnchor>
  <xdr:oneCellAnchor>
    <xdr:from>
      <xdr:col>18</xdr:col>
      <xdr:colOff>870857</xdr:colOff>
      <xdr:row>40</xdr:row>
      <xdr:rowOff>0</xdr:rowOff>
    </xdr:from>
    <xdr:ext cx="2422071" cy="359073"/>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3675178" y="11008179"/>
          <a:ext cx="2422071" cy="3590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600" b="1">
              <a:solidFill>
                <a:sysClr val="windowText" lastClr="000000"/>
              </a:solidFill>
            </a:rPr>
            <a:t>◇その他説明書き→</a:t>
          </a:r>
        </a:p>
      </xdr:txBody>
    </xdr:sp>
    <xdr:clientData/>
  </xdr:oneCellAnchor>
  <xdr:twoCellAnchor>
    <xdr:from>
      <xdr:col>21</xdr:col>
      <xdr:colOff>601682</xdr:colOff>
      <xdr:row>40</xdr:row>
      <xdr:rowOff>49234</xdr:rowOff>
    </xdr:from>
    <xdr:to>
      <xdr:col>21</xdr:col>
      <xdr:colOff>1265464</xdr:colOff>
      <xdr:row>41</xdr:row>
      <xdr:rowOff>27215</xdr:rowOff>
    </xdr:to>
    <xdr:sp macro="" textlink="">
      <xdr:nvSpPr>
        <xdr:cNvPr id="11" name="角丸四角形 33">
          <a:extLst>
            <a:ext uri="{FF2B5EF4-FFF2-40B4-BE49-F238E27FC236}">
              <a16:creationId xmlns:a16="http://schemas.microsoft.com/office/drawing/2014/main" id="{00000000-0008-0000-0400-00000B000000}"/>
            </a:ext>
          </a:extLst>
        </xdr:cNvPr>
        <xdr:cNvSpPr>
          <a:spLocks noChangeArrowheads="1"/>
        </xdr:cNvSpPr>
      </xdr:nvSpPr>
      <xdr:spPr bwMode="auto">
        <a:xfrm>
          <a:off x="15923325" y="11057413"/>
          <a:ext cx="663782" cy="236516"/>
        </a:xfrm>
        <a:prstGeom prst="roundRect">
          <a:avLst>
            <a:gd name="adj" fmla="val 16667"/>
          </a:avLst>
        </a:prstGeom>
        <a:noFill/>
        <a:ln w="92075" algn="ctr">
          <a:solidFill>
            <a:srgbClr val="604A7B"/>
          </a:solidFill>
          <a:round/>
          <a:headEnd/>
          <a:tailEnd/>
        </a:ln>
      </xdr:spPr>
    </xdr:sp>
    <xdr:clientData/>
  </xdr:twoCellAnchor>
  <xdr:twoCellAnchor>
    <xdr:from>
      <xdr:col>16</xdr:col>
      <xdr:colOff>567424</xdr:colOff>
      <xdr:row>1</xdr:row>
      <xdr:rowOff>5442</xdr:rowOff>
    </xdr:from>
    <xdr:to>
      <xdr:col>18</xdr:col>
      <xdr:colOff>81643</xdr:colOff>
      <xdr:row>38</xdr:row>
      <xdr:rowOff>81643</xdr:rowOff>
    </xdr:to>
    <xdr:sp macro="" textlink="">
      <xdr:nvSpPr>
        <xdr:cNvPr id="12" name="角丸四角形 32">
          <a:extLst>
            <a:ext uri="{FF2B5EF4-FFF2-40B4-BE49-F238E27FC236}">
              <a16:creationId xmlns:a16="http://schemas.microsoft.com/office/drawing/2014/main" id="{00000000-0008-0000-0400-00000C000000}"/>
            </a:ext>
          </a:extLst>
        </xdr:cNvPr>
        <xdr:cNvSpPr>
          <a:spLocks noChangeArrowheads="1"/>
        </xdr:cNvSpPr>
      </xdr:nvSpPr>
      <xdr:spPr bwMode="auto">
        <a:xfrm>
          <a:off x="12051853" y="345621"/>
          <a:ext cx="834111" cy="10254343"/>
        </a:xfrm>
        <a:prstGeom prst="roundRect">
          <a:avLst>
            <a:gd name="adj" fmla="val 16667"/>
          </a:avLst>
        </a:prstGeom>
        <a:noFill/>
        <a:ln w="92075" algn="ctr">
          <a:solidFill>
            <a:srgbClr val="31859C"/>
          </a:solidFill>
          <a:round/>
          <a:headEnd/>
          <a:tailEnd/>
        </a:ln>
      </xdr:spPr>
    </xdr:sp>
    <xdr:clientData/>
  </xdr:twoCellAnchor>
  <xdr:twoCellAnchor>
    <xdr:from>
      <xdr:col>19</xdr:col>
      <xdr:colOff>608246</xdr:colOff>
      <xdr:row>1</xdr:row>
      <xdr:rowOff>5442</xdr:rowOff>
    </xdr:from>
    <xdr:to>
      <xdr:col>21</xdr:col>
      <xdr:colOff>81643</xdr:colOff>
      <xdr:row>32</xdr:row>
      <xdr:rowOff>68036</xdr:rowOff>
    </xdr:to>
    <xdr:sp macro="" textlink="">
      <xdr:nvSpPr>
        <xdr:cNvPr id="13" name="角丸四角形 32">
          <a:extLst>
            <a:ext uri="{FF2B5EF4-FFF2-40B4-BE49-F238E27FC236}">
              <a16:creationId xmlns:a16="http://schemas.microsoft.com/office/drawing/2014/main" id="{00000000-0008-0000-0400-00000D000000}"/>
            </a:ext>
          </a:extLst>
        </xdr:cNvPr>
        <xdr:cNvSpPr>
          <a:spLocks noChangeArrowheads="1"/>
        </xdr:cNvSpPr>
      </xdr:nvSpPr>
      <xdr:spPr bwMode="auto">
        <a:xfrm>
          <a:off x="14569175" y="345621"/>
          <a:ext cx="834111" cy="8675915"/>
        </a:xfrm>
        <a:prstGeom prst="roundRect">
          <a:avLst>
            <a:gd name="adj" fmla="val 16667"/>
          </a:avLst>
        </a:prstGeom>
        <a:noFill/>
        <a:ln w="92075" algn="ctr">
          <a:solidFill>
            <a:srgbClr val="31859C"/>
          </a:solidFill>
          <a:round/>
          <a:headEnd/>
          <a:tailEnd/>
        </a:ln>
      </xdr:spPr>
    </xdr:sp>
    <xdr:clientData/>
  </xdr:twoCellAnchor>
  <xdr:twoCellAnchor>
    <xdr:from>
      <xdr:col>22</xdr:col>
      <xdr:colOff>526603</xdr:colOff>
      <xdr:row>1</xdr:row>
      <xdr:rowOff>5442</xdr:rowOff>
    </xdr:from>
    <xdr:to>
      <xdr:col>24</xdr:col>
      <xdr:colOff>68036</xdr:colOff>
      <xdr:row>33</xdr:row>
      <xdr:rowOff>54429</xdr:rowOff>
    </xdr:to>
    <xdr:sp macro="" textlink="">
      <xdr:nvSpPr>
        <xdr:cNvPr id="14" name="角丸四角形 32">
          <a:extLst>
            <a:ext uri="{FF2B5EF4-FFF2-40B4-BE49-F238E27FC236}">
              <a16:creationId xmlns:a16="http://schemas.microsoft.com/office/drawing/2014/main" id="{00000000-0008-0000-0400-00000E000000}"/>
            </a:ext>
          </a:extLst>
        </xdr:cNvPr>
        <xdr:cNvSpPr>
          <a:spLocks noChangeArrowheads="1"/>
        </xdr:cNvSpPr>
      </xdr:nvSpPr>
      <xdr:spPr bwMode="auto">
        <a:xfrm>
          <a:off x="17181746" y="345621"/>
          <a:ext cx="834111" cy="8975272"/>
        </a:xfrm>
        <a:prstGeom prst="roundRect">
          <a:avLst>
            <a:gd name="adj" fmla="val 16667"/>
          </a:avLst>
        </a:prstGeom>
        <a:noFill/>
        <a:ln w="92075" algn="ctr">
          <a:solidFill>
            <a:srgbClr val="31859C"/>
          </a:solidFill>
          <a:round/>
          <a:headEnd/>
          <a:tailEnd/>
        </a:ln>
      </xdr:spPr>
    </xdr:sp>
    <xdr:clientData/>
  </xdr:twoCellAnchor>
  <xdr:twoCellAnchor>
    <xdr:from>
      <xdr:col>25</xdr:col>
      <xdr:colOff>649068</xdr:colOff>
      <xdr:row>1</xdr:row>
      <xdr:rowOff>5441</xdr:rowOff>
    </xdr:from>
    <xdr:to>
      <xdr:col>27</xdr:col>
      <xdr:colOff>68036</xdr:colOff>
      <xdr:row>34</xdr:row>
      <xdr:rowOff>68035</xdr:rowOff>
    </xdr:to>
    <xdr:sp macro="" textlink="">
      <xdr:nvSpPr>
        <xdr:cNvPr id="15" name="角丸四角形 32">
          <a:extLst>
            <a:ext uri="{FF2B5EF4-FFF2-40B4-BE49-F238E27FC236}">
              <a16:creationId xmlns:a16="http://schemas.microsoft.com/office/drawing/2014/main" id="{00000000-0008-0000-0400-00000F000000}"/>
            </a:ext>
          </a:extLst>
        </xdr:cNvPr>
        <xdr:cNvSpPr>
          <a:spLocks noChangeArrowheads="1"/>
        </xdr:cNvSpPr>
      </xdr:nvSpPr>
      <xdr:spPr bwMode="auto">
        <a:xfrm>
          <a:off x="19998425" y="345620"/>
          <a:ext cx="834111" cy="9247415"/>
        </a:xfrm>
        <a:prstGeom prst="roundRect">
          <a:avLst>
            <a:gd name="adj" fmla="val 16667"/>
          </a:avLst>
        </a:prstGeom>
        <a:noFill/>
        <a:ln w="92075" algn="ctr">
          <a:solidFill>
            <a:srgbClr val="31859C"/>
          </a:solidFill>
          <a:round/>
          <a:headEnd/>
          <a:tailEnd/>
        </a:ln>
      </xdr:spPr>
    </xdr:sp>
    <xdr:clientData/>
  </xdr:twoCellAnchor>
  <xdr:twoCellAnchor>
    <xdr:from>
      <xdr:col>28</xdr:col>
      <xdr:colOff>485782</xdr:colOff>
      <xdr:row>1</xdr:row>
      <xdr:rowOff>5441</xdr:rowOff>
    </xdr:from>
    <xdr:to>
      <xdr:col>30</xdr:col>
      <xdr:colOff>54429</xdr:colOff>
      <xdr:row>28</xdr:row>
      <xdr:rowOff>108857</xdr:rowOff>
    </xdr:to>
    <xdr:sp macro="" textlink="">
      <xdr:nvSpPr>
        <xdr:cNvPr id="16" name="角丸四角形 32">
          <a:extLst>
            <a:ext uri="{FF2B5EF4-FFF2-40B4-BE49-F238E27FC236}">
              <a16:creationId xmlns:a16="http://schemas.microsoft.com/office/drawing/2014/main" id="{00000000-0008-0000-0400-000010000000}"/>
            </a:ext>
          </a:extLst>
        </xdr:cNvPr>
        <xdr:cNvSpPr>
          <a:spLocks noChangeArrowheads="1"/>
        </xdr:cNvSpPr>
      </xdr:nvSpPr>
      <xdr:spPr bwMode="auto">
        <a:xfrm>
          <a:off x="22651818" y="345620"/>
          <a:ext cx="834111" cy="7505701"/>
        </a:xfrm>
        <a:prstGeom prst="roundRect">
          <a:avLst>
            <a:gd name="adj" fmla="val 16667"/>
          </a:avLst>
        </a:prstGeom>
        <a:noFill/>
        <a:ln w="92075" algn="ctr">
          <a:solidFill>
            <a:srgbClr val="31859C"/>
          </a:solidFill>
          <a:round/>
          <a:headEnd/>
          <a:tailEnd/>
        </a:ln>
      </xdr:spPr>
    </xdr:sp>
    <xdr:clientData/>
  </xdr:twoCellAnchor>
  <xdr:oneCellAnchor>
    <xdr:from>
      <xdr:col>27</xdr:col>
      <xdr:colOff>231321</xdr:colOff>
      <xdr:row>28</xdr:row>
      <xdr:rowOff>204107</xdr:rowOff>
    </xdr:from>
    <xdr:ext cx="2424918" cy="921406"/>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21065094" y="8447562"/>
          <a:ext cx="2424918" cy="92140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nSpc>
              <a:spcPts val="1600"/>
            </a:lnSpc>
          </a:pPr>
          <a:r>
            <a:rPr kumimoji="1" lang="ja-JP" altLang="en-US" sz="1600" b="1" u="sng">
              <a:solidFill>
                <a:schemeClr val="accent5">
                  <a:lumMod val="75000"/>
                </a:schemeClr>
              </a:solidFill>
            </a:rPr>
            <a:t>利用期間における全ての放送回数を</a:t>
          </a:r>
          <a:r>
            <a:rPr kumimoji="1" lang="ja-JP" altLang="en-US" sz="1600" b="1" u="sng">
              <a:solidFill>
                <a:schemeClr val="accent5">
                  <a:lumMod val="75000"/>
                </a:schemeClr>
              </a:solidFill>
              <a:latin typeface="+mn-lt"/>
              <a:ea typeface="+mn-ea"/>
              <a:cs typeface="+mn-cs"/>
            </a:rPr>
            <a:t>放送局ごとに半角数字で入力してください。</a:t>
          </a:r>
          <a:endParaRPr kumimoji="1" lang="ja-JP" altLang="en-US" sz="1600" b="1" u="sng">
            <a:solidFill>
              <a:schemeClr val="accent5">
                <a:lumMod val="75000"/>
              </a:schemeClr>
            </a:solidFill>
          </a:endParaRPr>
        </a:p>
      </xdr:txBody>
    </xdr:sp>
    <xdr:clientData/>
  </xdr:oneCellAnchor>
  <xdr:twoCellAnchor>
    <xdr:from>
      <xdr:col>0</xdr:col>
      <xdr:colOff>64817</xdr:colOff>
      <xdr:row>25</xdr:row>
      <xdr:rowOff>205098</xdr:rowOff>
    </xdr:from>
    <xdr:to>
      <xdr:col>3</xdr:col>
      <xdr:colOff>138545</xdr:colOff>
      <xdr:row>33</xdr:row>
      <xdr:rowOff>51955</xdr:rowOff>
    </xdr:to>
    <xdr:sp macro="" textlink="">
      <xdr:nvSpPr>
        <xdr:cNvPr id="18" name="角丸四角形 33">
          <a:extLst>
            <a:ext uri="{FF2B5EF4-FFF2-40B4-BE49-F238E27FC236}">
              <a16:creationId xmlns:a16="http://schemas.microsoft.com/office/drawing/2014/main" id="{00000000-0008-0000-0400-000012000000}"/>
            </a:ext>
          </a:extLst>
        </xdr:cNvPr>
        <xdr:cNvSpPr>
          <a:spLocks noChangeArrowheads="1"/>
        </xdr:cNvSpPr>
      </xdr:nvSpPr>
      <xdr:spPr bwMode="auto">
        <a:xfrm>
          <a:off x="64817" y="7132371"/>
          <a:ext cx="2723410" cy="2202129"/>
        </a:xfrm>
        <a:prstGeom prst="roundRect">
          <a:avLst>
            <a:gd name="adj" fmla="val 16667"/>
          </a:avLst>
        </a:prstGeom>
        <a:noFill/>
        <a:ln w="92075" algn="ctr">
          <a:solidFill>
            <a:srgbClr val="604A7B"/>
          </a:solidFill>
          <a:round/>
          <a:headEnd/>
          <a:tailEnd/>
        </a:ln>
      </xdr:spPr>
    </xdr:sp>
    <xdr:clientData/>
  </xdr:twoCellAnchor>
  <xdr:twoCellAnchor>
    <xdr:from>
      <xdr:col>8</xdr:col>
      <xdr:colOff>1692725</xdr:colOff>
      <xdr:row>25</xdr:row>
      <xdr:rowOff>205098</xdr:rowOff>
    </xdr:from>
    <xdr:to>
      <xdr:col>13</xdr:col>
      <xdr:colOff>69272</xdr:colOff>
      <xdr:row>33</xdr:row>
      <xdr:rowOff>34637</xdr:rowOff>
    </xdr:to>
    <xdr:sp macro="" textlink="">
      <xdr:nvSpPr>
        <xdr:cNvPr id="19" name="角丸四角形 33">
          <a:extLst>
            <a:ext uri="{FF2B5EF4-FFF2-40B4-BE49-F238E27FC236}">
              <a16:creationId xmlns:a16="http://schemas.microsoft.com/office/drawing/2014/main" id="{00000000-0008-0000-0400-000013000000}"/>
            </a:ext>
          </a:extLst>
        </xdr:cNvPr>
        <xdr:cNvSpPr>
          <a:spLocks noChangeArrowheads="1"/>
        </xdr:cNvSpPr>
      </xdr:nvSpPr>
      <xdr:spPr bwMode="auto">
        <a:xfrm>
          <a:off x="6940134" y="7132371"/>
          <a:ext cx="2931229" cy="2184811"/>
        </a:xfrm>
        <a:prstGeom prst="roundRect">
          <a:avLst>
            <a:gd name="adj" fmla="val 16667"/>
          </a:avLst>
        </a:prstGeom>
        <a:noFill/>
        <a:ln w="92075" algn="ctr">
          <a:solidFill>
            <a:srgbClr val="604A7B"/>
          </a:solidFill>
          <a:round/>
          <a:headEnd/>
          <a:tailEnd/>
        </a:ln>
      </xdr:spPr>
    </xdr:sp>
    <xdr:clientData/>
  </xdr:twoCellAnchor>
  <xdr:twoCellAnchor>
    <xdr:from>
      <xdr:col>0</xdr:col>
      <xdr:colOff>0</xdr:colOff>
      <xdr:row>36</xdr:row>
      <xdr:rowOff>155864</xdr:rowOff>
    </xdr:from>
    <xdr:to>
      <xdr:col>9</xdr:col>
      <xdr:colOff>51955</xdr:colOff>
      <xdr:row>43</xdr:row>
      <xdr:rowOff>207818</xdr:rowOff>
    </xdr:to>
    <xdr:sp macro="" textlink="">
      <xdr:nvSpPr>
        <xdr:cNvPr id="20" name="角丸四角形 33">
          <a:extLst>
            <a:ext uri="{FF2B5EF4-FFF2-40B4-BE49-F238E27FC236}">
              <a16:creationId xmlns:a16="http://schemas.microsoft.com/office/drawing/2014/main" id="{00000000-0008-0000-0400-000014000000}"/>
            </a:ext>
          </a:extLst>
        </xdr:cNvPr>
        <xdr:cNvSpPr>
          <a:spLocks noChangeArrowheads="1"/>
        </xdr:cNvSpPr>
      </xdr:nvSpPr>
      <xdr:spPr bwMode="auto">
        <a:xfrm>
          <a:off x="0" y="10754591"/>
          <a:ext cx="7031182" cy="2112818"/>
        </a:xfrm>
        <a:prstGeom prst="roundRect">
          <a:avLst>
            <a:gd name="adj" fmla="val 16667"/>
          </a:avLst>
        </a:prstGeom>
        <a:noFill/>
        <a:ln w="92075" algn="ctr">
          <a:solidFill>
            <a:srgbClr val="604A7B"/>
          </a:solidFill>
          <a:round/>
          <a:headEnd/>
          <a:tailEnd/>
        </a:ln>
      </xdr:spPr>
    </xdr:sp>
    <xdr:clientData/>
  </xdr:twoCellAnchor>
  <xdr:oneCellAnchor>
    <xdr:from>
      <xdr:col>4</xdr:col>
      <xdr:colOff>103905</xdr:colOff>
      <xdr:row>32</xdr:row>
      <xdr:rowOff>173183</xdr:rowOff>
    </xdr:from>
    <xdr:ext cx="2381520" cy="587375"/>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3117269" y="9144001"/>
          <a:ext cx="2381520" cy="587375"/>
        </a:xfrm>
        <a:prstGeom prst="rect">
          <a:avLst/>
        </a:prstGeom>
        <a:solidFill>
          <a:schemeClr val="bg1"/>
        </a:solidFill>
        <a:ln>
          <a:solidFill>
            <a:schemeClr val="accent4">
              <a:lumMod val="75000"/>
            </a:schemeClr>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nSpc>
              <a:spcPts val="1900"/>
            </a:lnSpc>
          </a:pPr>
          <a:r>
            <a:rPr kumimoji="1" lang="ja-JP" altLang="en-US" sz="1600" b="1">
              <a:solidFill>
                <a:schemeClr val="accent4">
                  <a:lumMod val="75000"/>
                </a:schemeClr>
              </a:solidFill>
            </a:rPr>
            <a:t>各類別ごとのオンエア</a:t>
          </a:r>
          <a:r>
            <a:rPr kumimoji="1" lang="en-US" altLang="ja-JP" sz="1600" b="1">
              <a:solidFill>
                <a:schemeClr val="accent4">
                  <a:lumMod val="75000"/>
                </a:schemeClr>
              </a:solidFill>
            </a:rPr>
            <a:t>1</a:t>
          </a:r>
          <a:r>
            <a:rPr kumimoji="1" lang="ja-JP" altLang="en-US" sz="1600" b="1">
              <a:solidFill>
                <a:schemeClr val="accent4">
                  <a:lumMod val="75000"/>
                </a:schemeClr>
              </a:solidFill>
            </a:rPr>
            <a:t>回あたりの単価です。</a:t>
          </a:r>
        </a:p>
      </xdr:txBody>
    </xdr:sp>
    <xdr:clientData/>
  </xdr:oneCellAnchor>
  <xdr:oneCellAnchor>
    <xdr:from>
      <xdr:col>9</xdr:col>
      <xdr:colOff>259771</xdr:colOff>
      <xdr:row>35</xdr:row>
      <xdr:rowOff>103908</xdr:rowOff>
    </xdr:from>
    <xdr:ext cx="4433457" cy="2511137"/>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7238998" y="9888681"/>
          <a:ext cx="4433457" cy="2511137"/>
        </a:xfrm>
        <a:prstGeom prst="rect">
          <a:avLst/>
        </a:prstGeom>
        <a:solidFill>
          <a:schemeClr val="bg1"/>
        </a:solidFill>
        <a:ln>
          <a:solidFill>
            <a:schemeClr val="accent4">
              <a:lumMod val="75000"/>
            </a:schemeClr>
          </a:solid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eaLnBrk="1" fontAlgn="auto" latinLnBrk="0" hangingPunct="1"/>
          <a:r>
            <a:rPr kumimoji="1" lang="ja-JP" altLang="ja-JP" sz="1600" b="1">
              <a:solidFill>
                <a:schemeClr val="accent4">
                  <a:lumMod val="75000"/>
                </a:schemeClr>
              </a:solidFill>
              <a:effectLst/>
              <a:latin typeface="+mn-lt"/>
              <a:ea typeface="+mn-ea"/>
              <a:cs typeface="+mn-cs"/>
            </a:rPr>
            <a:t>右の放送局一覧表に放送回数を入力すると使用料及び請求額が自動的に計算されます。また放送回数の合計が</a:t>
          </a:r>
          <a:r>
            <a:rPr kumimoji="1" lang="en-US" altLang="ja-JP" sz="1600" b="1">
              <a:solidFill>
                <a:schemeClr val="accent4">
                  <a:lumMod val="75000"/>
                </a:schemeClr>
              </a:solidFill>
              <a:effectLst/>
              <a:latin typeface="+mn-lt"/>
              <a:ea typeface="+mn-ea"/>
              <a:cs typeface="+mn-cs"/>
            </a:rPr>
            <a:t>100</a:t>
          </a:r>
          <a:r>
            <a:rPr kumimoji="1" lang="ja-JP" altLang="ja-JP" sz="1600" b="1">
              <a:solidFill>
                <a:schemeClr val="accent4">
                  <a:lumMod val="75000"/>
                </a:schemeClr>
              </a:solidFill>
              <a:effectLst/>
              <a:latin typeface="+mn-lt"/>
              <a:ea typeface="+mn-ea"/>
              <a:cs typeface="+mn-cs"/>
            </a:rPr>
            <a:t>回を超える場合、減額使用料及び減額請求額が自動的に計算されます。減額計算の適用には条件があります。詳しくはシート「使用料の計算方法」の「減額計算の適用について」をご確認ください。</a:t>
          </a:r>
          <a:endParaRPr lang="ja-JP" altLang="ja-JP" sz="2400">
            <a:solidFill>
              <a:schemeClr val="accent4">
                <a:lumMod val="75000"/>
              </a:schemeClr>
            </a:solidFill>
            <a:effectLst/>
          </a:endParaRPr>
        </a:p>
      </xdr:txBody>
    </xdr:sp>
    <xdr:clientData/>
  </xdr:oneCellAnchor>
  <xdr:oneCellAnchor>
    <xdr:from>
      <xdr:col>6</xdr:col>
      <xdr:colOff>831272</xdr:colOff>
      <xdr:row>44</xdr:row>
      <xdr:rowOff>86590</xdr:rowOff>
    </xdr:from>
    <xdr:ext cx="2381520" cy="335989"/>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4537363" y="12122726"/>
          <a:ext cx="2381520" cy="335989"/>
        </a:xfrm>
        <a:prstGeom prst="rect">
          <a:avLst/>
        </a:prstGeom>
        <a:solidFill>
          <a:schemeClr val="bg1"/>
        </a:solidFill>
        <a:ln>
          <a:solidFill>
            <a:schemeClr val="accent4">
              <a:lumMod val="75000"/>
            </a:schemeClr>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nSpc>
              <a:spcPts val="1900"/>
            </a:lnSpc>
          </a:pPr>
          <a:r>
            <a:rPr kumimoji="1" lang="ja-JP" altLang="en-US" sz="1600" b="1">
              <a:solidFill>
                <a:schemeClr val="accent4">
                  <a:lumMod val="75000"/>
                </a:schemeClr>
              </a:solidFill>
            </a:rPr>
            <a:t>減額計算の内訳です。</a:t>
          </a:r>
        </a:p>
      </xdr:txBody>
    </xdr:sp>
    <xdr:clientData/>
  </xdr:oneCellAnchor>
  <xdr:twoCellAnchor>
    <xdr:from>
      <xdr:col>3</xdr:col>
      <xdr:colOff>47498</xdr:colOff>
      <xdr:row>32</xdr:row>
      <xdr:rowOff>257053</xdr:rowOff>
    </xdr:from>
    <xdr:to>
      <xdr:col>4</xdr:col>
      <xdr:colOff>93391</xdr:colOff>
      <xdr:row>33</xdr:row>
      <xdr:rowOff>146712</xdr:rowOff>
    </xdr:to>
    <xdr:cxnSp macro="">
      <xdr:nvCxnSpPr>
        <xdr:cNvPr id="24" name="直線矢印コネクタ 23">
          <a:extLst>
            <a:ext uri="{FF2B5EF4-FFF2-40B4-BE49-F238E27FC236}">
              <a16:creationId xmlns:a16="http://schemas.microsoft.com/office/drawing/2014/main" id="{00000000-0008-0000-0400-000018000000}"/>
            </a:ext>
          </a:extLst>
        </xdr:cNvPr>
        <xdr:cNvCxnSpPr>
          <a:cxnSpLocks noChangeShapeType="1"/>
        </xdr:cNvCxnSpPr>
      </xdr:nvCxnSpPr>
      <xdr:spPr bwMode="auto">
        <a:xfrm>
          <a:off x="2697180" y="9227871"/>
          <a:ext cx="409575" cy="201386"/>
        </a:xfrm>
        <a:prstGeom prst="straightConnector1">
          <a:avLst/>
        </a:prstGeom>
        <a:noFill/>
        <a:ln w="44450" algn="ctr">
          <a:solidFill>
            <a:srgbClr val="604A7B"/>
          </a:solidFill>
          <a:round/>
          <a:headEnd/>
          <a:tailEnd type="arrow" w="med" len="med"/>
        </a:ln>
      </xdr:spPr>
    </xdr:cxnSp>
    <xdr:clientData/>
  </xdr:twoCellAnchor>
  <xdr:twoCellAnchor>
    <xdr:from>
      <xdr:col>11</xdr:col>
      <xdr:colOff>63951</xdr:colOff>
      <xdr:row>33</xdr:row>
      <xdr:rowOff>14599</xdr:rowOff>
    </xdr:from>
    <xdr:to>
      <xdr:col>12</xdr:col>
      <xdr:colOff>363682</xdr:colOff>
      <xdr:row>35</xdr:row>
      <xdr:rowOff>103908</xdr:rowOff>
    </xdr:to>
    <xdr:cxnSp macro="">
      <xdr:nvCxnSpPr>
        <xdr:cNvPr id="25" name="直線矢印コネクタ 23">
          <a:extLst>
            <a:ext uri="{FF2B5EF4-FFF2-40B4-BE49-F238E27FC236}">
              <a16:creationId xmlns:a16="http://schemas.microsoft.com/office/drawing/2014/main" id="{00000000-0008-0000-0400-000019000000}"/>
            </a:ext>
          </a:extLst>
        </xdr:cNvPr>
        <xdr:cNvCxnSpPr>
          <a:cxnSpLocks noChangeShapeType="1"/>
          <a:endCxn id="22" idx="0"/>
        </xdr:cNvCxnSpPr>
      </xdr:nvCxnSpPr>
      <xdr:spPr bwMode="auto">
        <a:xfrm>
          <a:off x="8463269" y="9297144"/>
          <a:ext cx="992458" cy="591537"/>
        </a:xfrm>
        <a:prstGeom prst="straightConnector1">
          <a:avLst/>
        </a:prstGeom>
        <a:noFill/>
        <a:ln w="44450" algn="ctr">
          <a:solidFill>
            <a:srgbClr val="604A7B"/>
          </a:solidFill>
          <a:round/>
          <a:headEnd/>
          <a:tailEnd type="arrow" w="med" len="med"/>
        </a:ln>
      </xdr:spPr>
    </xdr:cxnSp>
    <xdr:clientData/>
  </xdr:twoCellAnchor>
  <xdr:twoCellAnchor>
    <xdr:from>
      <xdr:col>5</xdr:col>
      <xdr:colOff>207818</xdr:colOff>
      <xdr:row>43</xdr:row>
      <xdr:rowOff>207818</xdr:rowOff>
    </xdr:from>
    <xdr:to>
      <xdr:col>6</xdr:col>
      <xdr:colOff>831272</xdr:colOff>
      <xdr:row>44</xdr:row>
      <xdr:rowOff>254585</xdr:rowOff>
    </xdr:to>
    <xdr:cxnSp macro="">
      <xdr:nvCxnSpPr>
        <xdr:cNvPr id="27" name="直線矢印コネクタ 23">
          <a:extLst>
            <a:ext uri="{FF2B5EF4-FFF2-40B4-BE49-F238E27FC236}">
              <a16:creationId xmlns:a16="http://schemas.microsoft.com/office/drawing/2014/main" id="{00000000-0008-0000-0400-00001B000000}"/>
            </a:ext>
          </a:extLst>
        </xdr:cNvPr>
        <xdr:cNvCxnSpPr>
          <a:cxnSpLocks noChangeShapeType="1"/>
          <a:stCxn id="20" idx="2"/>
          <a:endCxn id="23" idx="1"/>
        </xdr:cNvCxnSpPr>
      </xdr:nvCxnSpPr>
      <xdr:spPr bwMode="auto">
        <a:xfrm>
          <a:off x="3515591" y="11984182"/>
          <a:ext cx="1021772" cy="306539"/>
        </a:xfrm>
        <a:prstGeom prst="straightConnector1">
          <a:avLst/>
        </a:prstGeom>
        <a:noFill/>
        <a:ln w="44450" algn="ctr">
          <a:solidFill>
            <a:srgbClr val="604A7B"/>
          </a:solidFill>
          <a:round/>
          <a:headEnd/>
          <a:tailEnd type="arrow" w="med" len="med"/>
        </a:ln>
      </xdr:spPr>
    </xdr:cxnSp>
    <xdr:clientData/>
  </xdr:twoCellAnchor>
  <xdr:twoCellAnchor>
    <xdr:from>
      <xdr:col>6</xdr:col>
      <xdr:colOff>1125681</xdr:colOff>
      <xdr:row>1</xdr:row>
      <xdr:rowOff>51953</xdr:rowOff>
    </xdr:from>
    <xdr:to>
      <xdr:col>13</xdr:col>
      <xdr:colOff>86591</xdr:colOff>
      <xdr:row>2</xdr:row>
      <xdr:rowOff>34635</xdr:rowOff>
    </xdr:to>
    <xdr:sp macro="" textlink="">
      <xdr:nvSpPr>
        <xdr:cNvPr id="26" name="角丸四角形 32">
          <a:extLst>
            <a:ext uri="{FF2B5EF4-FFF2-40B4-BE49-F238E27FC236}">
              <a16:creationId xmlns:a16="http://schemas.microsoft.com/office/drawing/2014/main" id="{00000000-0008-0000-0400-00001A000000}"/>
            </a:ext>
          </a:extLst>
        </xdr:cNvPr>
        <xdr:cNvSpPr>
          <a:spLocks noChangeArrowheads="1"/>
        </xdr:cNvSpPr>
      </xdr:nvSpPr>
      <xdr:spPr bwMode="auto">
        <a:xfrm>
          <a:off x="4831772" y="398317"/>
          <a:ext cx="5056910" cy="294409"/>
        </a:xfrm>
        <a:prstGeom prst="roundRect">
          <a:avLst>
            <a:gd name="adj" fmla="val 16667"/>
          </a:avLst>
        </a:prstGeom>
        <a:noFill/>
        <a:ln w="92075" algn="ctr">
          <a:solidFill>
            <a:srgbClr val="31859C"/>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7"/>
  <sheetViews>
    <sheetView showGridLines="0" tabSelected="1" view="pageBreakPreview" zoomScale="55" zoomScaleNormal="70" zoomScaleSheetLayoutView="55" workbookViewId="0">
      <selection activeCell="J1" sqref="J1:M1"/>
    </sheetView>
  </sheetViews>
  <sheetFormatPr defaultColWidth="9" defaultRowHeight="13" x14ac:dyDescent="0.2"/>
  <cols>
    <col min="1" max="1" width="8.36328125" customWidth="1"/>
    <col min="2" max="2" width="13.7265625" customWidth="1"/>
    <col min="3" max="3" width="12.453125" customWidth="1"/>
    <col min="4" max="4" width="4.7265625" bestFit="1" customWidth="1"/>
    <col min="5" max="5" width="3.7265625" bestFit="1" customWidth="1"/>
    <col min="6" max="6" width="5.08984375" bestFit="1" customWidth="1"/>
    <col min="7" max="7" width="10.7265625" customWidth="1"/>
    <col min="8" max="8" width="3.453125" bestFit="1" customWidth="1"/>
    <col min="9" max="9" width="17" bestFit="1" customWidth="1"/>
    <col min="10" max="10" width="9.6328125" bestFit="1" customWidth="1"/>
    <col min="11" max="11" width="9" customWidth="1"/>
    <col min="13" max="13" width="10.7265625" customWidth="1"/>
    <col min="14" max="14" width="2.26953125" customWidth="1"/>
    <col min="15" max="15" width="5.26953125" customWidth="1"/>
    <col min="16" max="16" width="14.7265625" bestFit="1" customWidth="1"/>
    <col min="17" max="17" width="8.36328125" bestFit="1" customWidth="1"/>
    <col min="18" max="18" width="10.90625" bestFit="1" customWidth="1"/>
    <col min="19" max="19" width="15.26953125" bestFit="1" customWidth="1"/>
    <col min="22" max="22" width="17.453125" bestFit="1" customWidth="1"/>
    <col min="23" max="23" width="8" bestFit="1" customWidth="1"/>
    <col min="25" max="25" width="18.36328125" bestFit="1" customWidth="1"/>
    <col min="26" max="26" width="9.6328125" bestFit="1" customWidth="1"/>
    <col min="28" max="28" width="18.36328125" bestFit="1" customWidth="1"/>
    <col min="29" max="29" width="8.90625" customWidth="1"/>
    <col min="30" max="30" width="9" customWidth="1"/>
  </cols>
  <sheetData>
    <row r="1" spans="1:30" ht="22.5" customHeight="1" thickTop="1" thickBot="1" x14ac:dyDescent="0.4">
      <c r="A1" s="367" t="s">
        <v>468</v>
      </c>
      <c r="B1" s="367"/>
      <c r="C1" s="367"/>
      <c r="D1" s="367"/>
      <c r="E1" s="367"/>
      <c r="F1" s="367"/>
      <c r="G1" s="368"/>
      <c r="H1" s="244" t="s">
        <v>521</v>
      </c>
      <c r="I1" s="245"/>
      <c r="J1" s="375" t="s">
        <v>522</v>
      </c>
      <c r="K1" s="376"/>
      <c r="L1" s="376"/>
      <c r="M1" s="377"/>
      <c r="N1" s="1"/>
      <c r="O1" s="369" t="s">
        <v>0</v>
      </c>
      <c r="P1" s="370"/>
      <c r="Q1" s="370"/>
      <c r="R1" s="370"/>
      <c r="S1" s="370"/>
      <c r="T1" s="370"/>
      <c r="U1" s="370"/>
      <c r="V1" s="370"/>
      <c r="W1" s="370"/>
      <c r="X1" s="370"/>
      <c r="Y1" s="370"/>
      <c r="Z1" s="370"/>
      <c r="AA1" s="370"/>
      <c r="AB1" s="370"/>
      <c r="AC1" s="370"/>
      <c r="AD1" s="371"/>
    </row>
    <row r="2" spans="1:30" ht="22.5" customHeight="1" thickTop="1" thickBot="1" x14ac:dyDescent="0.45">
      <c r="A2" s="372" t="s">
        <v>528</v>
      </c>
      <c r="B2" s="372"/>
      <c r="C2" s="372"/>
      <c r="D2" s="372"/>
      <c r="E2" s="372"/>
      <c r="F2" s="372"/>
      <c r="G2" s="372"/>
      <c r="H2" s="246" t="s">
        <v>520</v>
      </c>
      <c r="I2" s="245"/>
      <c r="J2" s="376" t="s">
        <v>522</v>
      </c>
      <c r="K2" s="376"/>
      <c r="L2" s="376"/>
      <c r="M2" s="377"/>
      <c r="N2" s="1"/>
      <c r="O2" s="303" t="s">
        <v>2</v>
      </c>
      <c r="P2" s="2" t="s">
        <v>3</v>
      </c>
      <c r="Q2" s="3" t="s">
        <v>4</v>
      </c>
      <c r="R2" s="133"/>
      <c r="S2" s="4" t="s">
        <v>530</v>
      </c>
      <c r="T2" s="3" t="s">
        <v>5</v>
      </c>
      <c r="U2" s="133"/>
      <c r="V2" s="4" t="s">
        <v>6</v>
      </c>
      <c r="W2" s="3" t="s">
        <v>7</v>
      </c>
      <c r="X2" s="134"/>
      <c r="Y2" s="4" t="s">
        <v>8</v>
      </c>
      <c r="Z2" s="3" t="s">
        <v>9</v>
      </c>
      <c r="AA2" s="133"/>
      <c r="AB2" s="5"/>
      <c r="AC2" s="6"/>
      <c r="AD2" s="7"/>
    </row>
    <row r="3" spans="1:30" ht="22.5" customHeight="1" thickTop="1" thickBot="1" x14ac:dyDescent="0.45">
      <c r="A3" s="373" t="s">
        <v>565</v>
      </c>
      <c r="B3" s="374"/>
      <c r="C3" s="374"/>
      <c r="D3" s="374"/>
      <c r="E3" s="374"/>
      <c r="F3" s="374"/>
      <c r="G3" s="374"/>
      <c r="H3" s="374"/>
      <c r="I3" s="374"/>
      <c r="J3" s="374"/>
      <c r="K3" s="374"/>
      <c r="L3" s="374"/>
      <c r="M3" s="374"/>
      <c r="N3" s="1"/>
      <c r="O3" s="305"/>
      <c r="P3" s="8"/>
      <c r="Q3" s="9"/>
      <c r="R3" s="10"/>
      <c r="S3" s="11"/>
      <c r="T3" s="9"/>
      <c r="U3" s="10"/>
      <c r="V3" s="11"/>
      <c r="W3" s="9"/>
      <c r="X3" s="12"/>
      <c r="Y3" s="11"/>
      <c r="Z3" s="9"/>
      <c r="AA3" s="10"/>
      <c r="AB3" s="13"/>
      <c r="AC3" s="14"/>
      <c r="AD3" s="15"/>
    </row>
    <row r="4" spans="1:30" ht="22.5" customHeight="1" x14ac:dyDescent="0.4">
      <c r="A4" s="378" t="s">
        <v>454</v>
      </c>
      <c r="B4" s="378"/>
      <c r="C4" s="378"/>
      <c r="D4" s="378"/>
      <c r="E4" s="378"/>
      <c r="F4" s="378"/>
      <c r="G4" s="378"/>
      <c r="H4" s="378"/>
      <c r="I4" s="378"/>
      <c r="J4" s="378"/>
      <c r="K4" s="378"/>
      <c r="L4" s="378"/>
      <c r="M4" s="378"/>
      <c r="N4" s="1"/>
      <c r="O4" s="303" t="s">
        <v>10</v>
      </c>
      <c r="P4" s="2" t="s">
        <v>11</v>
      </c>
      <c r="Q4" s="3" t="s">
        <v>12</v>
      </c>
      <c r="R4" s="133"/>
      <c r="S4" s="4" t="s">
        <v>13</v>
      </c>
      <c r="T4" s="3" t="s">
        <v>14</v>
      </c>
      <c r="U4" s="133"/>
      <c r="V4" s="4" t="s">
        <v>15</v>
      </c>
      <c r="W4" s="3" t="s">
        <v>16</v>
      </c>
      <c r="X4" s="134"/>
      <c r="Y4" s="4" t="s">
        <v>17</v>
      </c>
      <c r="Z4" s="3" t="s">
        <v>18</v>
      </c>
      <c r="AA4" s="133"/>
      <c r="AB4" s="4" t="s">
        <v>19</v>
      </c>
      <c r="AC4" s="3" t="s">
        <v>20</v>
      </c>
      <c r="AD4" s="136"/>
    </row>
    <row r="5" spans="1:30" ht="22.5" customHeight="1" thickBot="1" x14ac:dyDescent="0.45">
      <c r="A5" s="131" t="s">
        <v>455</v>
      </c>
      <c r="B5" s="131"/>
      <c r="C5" s="131"/>
      <c r="D5" s="131"/>
      <c r="E5" s="131"/>
      <c r="F5" s="131"/>
      <c r="G5" s="131"/>
      <c r="H5" s="131"/>
      <c r="I5" s="131"/>
      <c r="J5" s="131"/>
      <c r="K5" s="131"/>
      <c r="L5" s="131"/>
      <c r="M5" s="131"/>
      <c r="N5" s="1"/>
      <c r="O5" s="305"/>
      <c r="P5" s="16"/>
      <c r="Q5" s="17"/>
      <c r="R5" s="18"/>
      <c r="S5" s="19"/>
      <c r="T5" s="17"/>
      <c r="U5" s="18"/>
      <c r="V5" s="19"/>
      <c r="W5" s="17"/>
      <c r="X5" s="20"/>
      <c r="Y5" s="19"/>
      <c r="Z5" s="17"/>
      <c r="AA5" s="18"/>
      <c r="AB5" s="19"/>
      <c r="AC5" s="17"/>
      <c r="AD5" s="21"/>
    </row>
    <row r="6" spans="1:30" ht="22.5" customHeight="1" thickBot="1" x14ac:dyDescent="0.45">
      <c r="A6" s="379" t="s">
        <v>458</v>
      </c>
      <c r="B6" s="379"/>
      <c r="C6" s="379"/>
      <c r="D6" s="379"/>
      <c r="E6" s="379"/>
      <c r="F6" s="379"/>
      <c r="G6" s="379"/>
      <c r="H6" s="379"/>
      <c r="I6" s="379"/>
      <c r="J6" s="379"/>
      <c r="K6" s="379"/>
      <c r="L6" s="379"/>
      <c r="M6" s="379"/>
      <c r="N6" s="1"/>
      <c r="O6" s="303" t="s">
        <v>21</v>
      </c>
      <c r="P6" s="2" t="s">
        <v>22</v>
      </c>
      <c r="Q6" s="3" t="s">
        <v>23</v>
      </c>
      <c r="R6" s="133"/>
      <c r="S6" s="4" t="s">
        <v>531</v>
      </c>
      <c r="T6" s="3" t="s">
        <v>24</v>
      </c>
      <c r="U6" s="133"/>
      <c r="V6" s="4" t="s">
        <v>25</v>
      </c>
      <c r="W6" s="3" t="s">
        <v>26</v>
      </c>
      <c r="X6" s="134"/>
      <c r="Y6" s="4" t="s">
        <v>27</v>
      </c>
      <c r="Z6" s="3" t="s">
        <v>28</v>
      </c>
      <c r="AA6" s="133"/>
      <c r="AB6" s="22"/>
      <c r="AC6" s="23"/>
      <c r="AD6" s="7"/>
    </row>
    <row r="7" spans="1:30" ht="22.5" customHeight="1" thickBot="1" x14ac:dyDescent="0.45">
      <c r="A7" s="380" t="s">
        <v>483</v>
      </c>
      <c r="B7" s="383" t="s">
        <v>29</v>
      </c>
      <c r="C7" s="384"/>
      <c r="D7" s="385" t="s">
        <v>558</v>
      </c>
      <c r="E7" s="386"/>
      <c r="F7" s="386"/>
      <c r="G7" s="386"/>
      <c r="H7" s="386"/>
      <c r="I7" s="386"/>
      <c r="J7" s="386"/>
      <c r="K7" s="386"/>
      <c r="L7" s="386"/>
      <c r="M7" s="387"/>
      <c r="N7" s="1"/>
      <c r="O7" s="305"/>
      <c r="P7" s="8"/>
      <c r="Q7" s="9"/>
      <c r="R7" s="10"/>
      <c r="S7" s="11"/>
      <c r="T7" s="9"/>
      <c r="U7" s="10"/>
      <c r="V7" s="11"/>
      <c r="W7" s="9"/>
      <c r="X7" s="12"/>
      <c r="Y7" s="11"/>
      <c r="Z7" s="9"/>
      <c r="AA7" s="10"/>
      <c r="AB7" s="24"/>
      <c r="AC7" s="25"/>
      <c r="AD7" s="15"/>
    </row>
    <row r="8" spans="1:30" ht="22.5" customHeight="1" x14ac:dyDescent="0.4">
      <c r="A8" s="381"/>
      <c r="B8" s="339"/>
      <c r="C8" s="306"/>
      <c r="D8" s="388"/>
      <c r="E8" s="389"/>
      <c r="F8" s="389"/>
      <c r="G8" s="389"/>
      <c r="H8" s="389"/>
      <c r="I8" s="389"/>
      <c r="J8" s="389"/>
      <c r="K8" s="389"/>
      <c r="L8" s="389"/>
      <c r="M8" s="390"/>
      <c r="N8" s="1"/>
      <c r="O8" s="303" t="s">
        <v>30</v>
      </c>
      <c r="P8" s="2" t="s">
        <v>31</v>
      </c>
      <c r="Q8" s="3" t="s">
        <v>32</v>
      </c>
      <c r="R8" s="133"/>
      <c r="S8" s="4" t="s">
        <v>33</v>
      </c>
      <c r="T8" s="3" t="s">
        <v>34</v>
      </c>
      <c r="U8" s="133"/>
      <c r="V8" s="4" t="s">
        <v>35</v>
      </c>
      <c r="W8" s="3" t="s">
        <v>36</v>
      </c>
      <c r="X8" s="134"/>
      <c r="Y8" s="4" t="s">
        <v>37</v>
      </c>
      <c r="Z8" s="3" t="s">
        <v>38</v>
      </c>
      <c r="AA8" s="133"/>
      <c r="AB8" s="4" t="s">
        <v>39</v>
      </c>
      <c r="AC8" s="3" t="s">
        <v>40</v>
      </c>
      <c r="AD8" s="136"/>
    </row>
    <row r="9" spans="1:30" ht="22.5" customHeight="1" thickBot="1" x14ac:dyDescent="0.45">
      <c r="A9" s="381"/>
      <c r="B9" s="339" t="s">
        <v>41</v>
      </c>
      <c r="C9" s="306"/>
      <c r="D9" s="391"/>
      <c r="E9" s="392"/>
      <c r="F9" s="392"/>
      <c r="G9" s="392"/>
      <c r="H9" s="392"/>
      <c r="I9" s="392"/>
      <c r="J9" s="392"/>
      <c r="K9" s="392"/>
      <c r="L9" s="393"/>
      <c r="M9" s="397" t="s">
        <v>42</v>
      </c>
      <c r="N9" s="1"/>
      <c r="O9" s="305"/>
      <c r="P9" s="8" t="s">
        <v>43</v>
      </c>
      <c r="Q9" s="9" t="s">
        <v>44</v>
      </c>
      <c r="R9" s="135"/>
      <c r="S9" s="11" t="s">
        <v>45</v>
      </c>
      <c r="T9" s="9" t="s">
        <v>46</v>
      </c>
      <c r="U9" s="135"/>
      <c r="V9" s="11" t="s">
        <v>47</v>
      </c>
      <c r="W9" s="9" t="s">
        <v>48</v>
      </c>
      <c r="X9" s="137"/>
      <c r="Y9" s="11" t="s">
        <v>49</v>
      </c>
      <c r="Z9" s="9" t="s">
        <v>50</v>
      </c>
      <c r="AA9" s="135"/>
      <c r="AB9" s="11"/>
      <c r="AC9" s="9"/>
      <c r="AD9" s="26"/>
    </row>
    <row r="10" spans="1:30" ht="22.5" customHeight="1" x14ac:dyDescent="0.4">
      <c r="A10" s="381"/>
      <c r="B10" s="339"/>
      <c r="C10" s="306"/>
      <c r="D10" s="394"/>
      <c r="E10" s="395"/>
      <c r="F10" s="395"/>
      <c r="G10" s="395"/>
      <c r="H10" s="395"/>
      <c r="I10" s="395"/>
      <c r="J10" s="395"/>
      <c r="K10" s="395"/>
      <c r="L10" s="396"/>
      <c r="M10" s="398"/>
      <c r="N10" s="1"/>
      <c r="O10" s="303" t="s">
        <v>51</v>
      </c>
      <c r="P10" s="2" t="s">
        <v>52</v>
      </c>
      <c r="Q10" s="3" t="s">
        <v>53</v>
      </c>
      <c r="R10" s="133"/>
      <c r="S10" s="4" t="s">
        <v>54</v>
      </c>
      <c r="T10" s="3" t="s">
        <v>55</v>
      </c>
      <c r="U10" s="133"/>
      <c r="V10" s="4" t="s">
        <v>56</v>
      </c>
      <c r="W10" s="3" t="s">
        <v>57</v>
      </c>
      <c r="X10" s="134"/>
      <c r="Y10" s="27"/>
      <c r="Z10" s="23"/>
      <c r="AA10" s="28"/>
      <c r="AB10" s="4" t="s">
        <v>58</v>
      </c>
      <c r="AC10" s="3" t="s">
        <v>59</v>
      </c>
      <c r="AD10" s="136"/>
    </row>
    <row r="11" spans="1:30" ht="22.5" customHeight="1" x14ac:dyDescent="0.4">
      <c r="A11" s="381"/>
      <c r="B11" s="330" t="s">
        <v>60</v>
      </c>
      <c r="C11" s="331"/>
      <c r="D11" s="391"/>
      <c r="E11" s="392"/>
      <c r="F11" s="392"/>
      <c r="G11" s="392"/>
      <c r="H11" s="392"/>
      <c r="I11" s="393"/>
      <c r="J11" s="401" t="s">
        <v>61</v>
      </c>
      <c r="K11" s="403"/>
      <c r="L11" s="404"/>
      <c r="M11" s="405"/>
      <c r="N11" s="1"/>
      <c r="O11" s="304"/>
      <c r="P11" s="29"/>
      <c r="Q11" s="30"/>
      <c r="R11" s="31"/>
      <c r="S11" s="32" t="s">
        <v>62</v>
      </c>
      <c r="T11" s="33" t="s">
        <v>63</v>
      </c>
      <c r="U11" s="141"/>
      <c r="V11" s="32" t="s">
        <v>64</v>
      </c>
      <c r="W11" s="33" t="s">
        <v>65</v>
      </c>
      <c r="X11" s="138"/>
      <c r="Y11" s="34"/>
      <c r="Z11" s="17"/>
      <c r="AA11" s="18"/>
      <c r="AB11" s="32" t="s">
        <v>66</v>
      </c>
      <c r="AC11" s="33" t="s">
        <v>67</v>
      </c>
      <c r="AD11" s="139"/>
    </row>
    <row r="12" spans="1:30" ht="22.5" customHeight="1" x14ac:dyDescent="0.4">
      <c r="A12" s="381"/>
      <c r="B12" s="399"/>
      <c r="C12" s="400"/>
      <c r="D12" s="394"/>
      <c r="E12" s="395"/>
      <c r="F12" s="395"/>
      <c r="G12" s="395"/>
      <c r="H12" s="395"/>
      <c r="I12" s="396"/>
      <c r="J12" s="402"/>
      <c r="K12" s="394"/>
      <c r="L12" s="395"/>
      <c r="M12" s="406"/>
      <c r="N12" s="1"/>
      <c r="O12" s="304"/>
      <c r="P12" s="16"/>
      <c r="Q12" s="17"/>
      <c r="R12" s="18"/>
      <c r="S12" s="32" t="s">
        <v>68</v>
      </c>
      <c r="T12" s="33" t="s">
        <v>69</v>
      </c>
      <c r="U12" s="141"/>
      <c r="V12" s="32" t="s">
        <v>70</v>
      </c>
      <c r="W12" s="33" t="s">
        <v>71</v>
      </c>
      <c r="X12" s="138"/>
      <c r="Y12" s="34"/>
      <c r="Z12" s="17"/>
      <c r="AA12" s="18"/>
      <c r="AB12" s="32" t="s">
        <v>72</v>
      </c>
      <c r="AC12" s="33" t="s">
        <v>73</v>
      </c>
      <c r="AD12" s="139"/>
    </row>
    <row r="13" spans="1:30" ht="22.5" customHeight="1" x14ac:dyDescent="0.4">
      <c r="A13" s="381"/>
      <c r="B13" s="330" t="s">
        <v>74</v>
      </c>
      <c r="C13" s="331"/>
      <c r="D13" s="332"/>
      <c r="E13" s="333"/>
      <c r="F13" s="333"/>
      <c r="G13" s="333"/>
      <c r="H13" s="333"/>
      <c r="I13" s="334"/>
      <c r="J13" s="35" t="s">
        <v>75</v>
      </c>
      <c r="K13" s="335"/>
      <c r="L13" s="336"/>
      <c r="M13" s="337"/>
      <c r="N13" s="1"/>
      <c r="O13" s="304"/>
      <c r="P13" s="16"/>
      <c r="Q13" s="17"/>
      <c r="R13" s="18"/>
      <c r="S13" s="32" t="s">
        <v>76</v>
      </c>
      <c r="T13" s="33" t="s">
        <v>77</v>
      </c>
      <c r="U13" s="141"/>
      <c r="V13" s="32" t="s">
        <v>78</v>
      </c>
      <c r="W13" s="33" t="s">
        <v>79</v>
      </c>
      <c r="X13" s="138"/>
      <c r="Y13" s="34"/>
      <c r="Z13" s="17"/>
      <c r="AA13" s="18"/>
      <c r="AB13" s="32" t="s">
        <v>80</v>
      </c>
      <c r="AC13" s="33" t="s">
        <v>81</v>
      </c>
      <c r="AD13" s="139"/>
    </row>
    <row r="14" spans="1:30" ht="22.5" customHeight="1" x14ac:dyDescent="0.2">
      <c r="A14" s="381"/>
      <c r="B14" s="338" t="s">
        <v>84</v>
      </c>
      <c r="C14" s="339"/>
      <c r="D14" s="359"/>
      <c r="E14" s="360"/>
      <c r="F14" s="360"/>
      <c r="G14" s="360"/>
      <c r="H14" s="360"/>
      <c r="I14" s="360"/>
      <c r="J14" s="360"/>
      <c r="K14" s="360"/>
      <c r="L14" s="360"/>
      <c r="M14" s="361"/>
      <c r="N14" s="36"/>
      <c r="O14" s="304"/>
      <c r="P14" s="37"/>
      <c r="Q14" s="38"/>
      <c r="R14" s="39"/>
      <c r="S14" s="40" t="s">
        <v>82</v>
      </c>
      <c r="T14" s="41" t="s">
        <v>83</v>
      </c>
      <c r="U14" s="143"/>
      <c r="V14" s="42"/>
      <c r="W14" s="43"/>
      <c r="X14" s="44"/>
      <c r="Y14" s="45"/>
      <c r="Z14" s="38"/>
      <c r="AA14" s="39"/>
      <c r="AB14" s="42"/>
      <c r="AC14" s="43"/>
      <c r="AD14" s="46"/>
    </row>
    <row r="15" spans="1:30" ht="22.5" customHeight="1" thickBot="1" x14ac:dyDescent="0.45">
      <c r="A15" s="382"/>
      <c r="B15" s="362" t="s">
        <v>557</v>
      </c>
      <c r="C15" s="363"/>
      <c r="D15" s="364"/>
      <c r="E15" s="365"/>
      <c r="F15" s="365"/>
      <c r="G15" s="365"/>
      <c r="H15" s="365"/>
      <c r="I15" s="365"/>
      <c r="J15" s="365"/>
      <c r="K15" s="365"/>
      <c r="L15" s="365"/>
      <c r="M15" s="366"/>
      <c r="N15" s="1"/>
      <c r="O15" s="305"/>
      <c r="P15" s="47"/>
      <c r="Q15" s="25"/>
      <c r="R15" s="48"/>
      <c r="S15" s="11" t="s">
        <v>85</v>
      </c>
      <c r="T15" s="9" t="s">
        <v>86</v>
      </c>
      <c r="U15" s="135"/>
      <c r="V15" s="24"/>
      <c r="W15" s="25"/>
      <c r="X15" s="49"/>
      <c r="Y15" s="50"/>
      <c r="Z15" s="25"/>
      <c r="AA15" s="48"/>
      <c r="AB15" s="24"/>
      <c r="AC15" s="25"/>
      <c r="AD15" s="15"/>
    </row>
    <row r="16" spans="1:30" ht="22.5" customHeight="1" thickTop="1" x14ac:dyDescent="0.4">
      <c r="A16" s="340" t="s">
        <v>87</v>
      </c>
      <c r="B16" s="343" t="s">
        <v>88</v>
      </c>
      <c r="C16" s="343"/>
      <c r="D16" s="344"/>
      <c r="E16" s="344"/>
      <c r="F16" s="344"/>
      <c r="G16" s="344"/>
      <c r="H16" s="344"/>
      <c r="I16" s="344"/>
      <c r="J16" s="344"/>
      <c r="K16" s="344"/>
      <c r="L16" s="344"/>
      <c r="M16" s="345"/>
      <c r="N16" s="1"/>
      <c r="O16" s="303" t="s">
        <v>89</v>
      </c>
      <c r="P16" s="51" t="s">
        <v>90</v>
      </c>
      <c r="Q16" s="52" t="s">
        <v>91</v>
      </c>
      <c r="R16" s="140"/>
      <c r="S16" s="53" t="s">
        <v>92</v>
      </c>
      <c r="T16" s="52" t="s">
        <v>93</v>
      </c>
      <c r="U16" s="144"/>
      <c r="V16" s="53" t="s">
        <v>94</v>
      </c>
      <c r="W16" s="52" t="s">
        <v>95</v>
      </c>
      <c r="X16" s="146"/>
      <c r="Y16" s="53" t="s">
        <v>96</v>
      </c>
      <c r="Z16" s="52" t="s">
        <v>97</v>
      </c>
      <c r="AA16" s="144"/>
      <c r="AB16" s="53" t="s">
        <v>98</v>
      </c>
      <c r="AC16" s="52" t="s">
        <v>99</v>
      </c>
      <c r="AD16" s="147"/>
    </row>
    <row r="17" spans="1:30" ht="22.5" customHeight="1" x14ac:dyDescent="0.4">
      <c r="A17" s="341"/>
      <c r="B17" s="306" t="s">
        <v>100</v>
      </c>
      <c r="C17" s="306"/>
      <c r="D17" s="307"/>
      <c r="E17" s="307"/>
      <c r="F17" s="307"/>
      <c r="G17" s="307"/>
      <c r="H17" s="307"/>
      <c r="I17" s="307"/>
      <c r="J17" s="307"/>
      <c r="K17" s="307"/>
      <c r="L17" s="307"/>
      <c r="M17" s="308"/>
      <c r="N17" s="1"/>
      <c r="O17" s="304"/>
      <c r="P17" s="40" t="s">
        <v>101</v>
      </c>
      <c r="Q17" s="41" t="s">
        <v>102</v>
      </c>
      <c r="R17" s="141"/>
      <c r="S17" s="40" t="s">
        <v>103</v>
      </c>
      <c r="T17" s="41" t="s">
        <v>104</v>
      </c>
      <c r="U17" s="141"/>
      <c r="V17" s="40" t="s">
        <v>105</v>
      </c>
      <c r="W17" s="41" t="s">
        <v>106</v>
      </c>
      <c r="X17" s="138"/>
      <c r="Y17" s="40" t="s">
        <v>107</v>
      </c>
      <c r="Z17" s="41" t="s">
        <v>108</v>
      </c>
      <c r="AA17" s="141"/>
      <c r="AB17" s="40" t="s">
        <v>109</v>
      </c>
      <c r="AC17" s="41" t="s">
        <v>110</v>
      </c>
      <c r="AD17" s="139"/>
    </row>
    <row r="18" spans="1:30" ht="22.5" customHeight="1" x14ac:dyDescent="0.4">
      <c r="A18" s="341"/>
      <c r="B18" s="306" t="s">
        <v>111</v>
      </c>
      <c r="C18" s="306"/>
      <c r="D18" s="309"/>
      <c r="E18" s="309"/>
      <c r="F18" s="309"/>
      <c r="G18" s="309"/>
      <c r="H18" s="309"/>
      <c r="I18" s="309"/>
      <c r="J18" s="309"/>
      <c r="K18" s="309"/>
      <c r="L18" s="309"/>
      <c r="M18" s="310"/>
      <c r="N18" s="1"/>
      <c r="O18" s="304"/>
      <c r="P18" s="54" t="s">
        <v>112</v>
      </c>
      <c r="Q18" s="33" t="s">
        <v>113</v>
      </c>
      <c r="R18" s="141"/>
      <c r="S18" s="32" t="s">
        <v>114</v>
      </c>
      <c r="T18" s="33" t="s">
        <v>115</v>
      </c>
      <c r="U18" s="141"/>
      <c r="V18" s="32" t="s">
        <v>116</v>
      </c>
      <c r="W18" s="33" t="s">
        <v>117</v>
      </c>
      <c r="X18" s="138"/>
      <c r="Y18" s="32" t="s">
        <v>118</v>
      </c>
      <c r="Z18" s="33" t="s">
        <v>119</v>
      </c>
      <c r="AA18" s="141"/>
      <c r="AB18" s="32" t="s">
        <v>120</v>
      </c>
      <c r="AC18" s="33" t="s">
        <v>121</v>
      </c>
      <c r="AD18" s="139"/>
    </row>
    <row r="19" spans="1:30" ht="22.5" customHeight="1" x14ac:dyDescent="0.4">
      <c r="A19" s="341"/>
      <c r="B19" s="311" t="s">
        <v>559</v>
      </c>
      <c r="C19" s="312"/>
      <c r="D19" s="313" t="s">
        <v>122</v>
      </c>
      <c r="E19" s="313"/>
      <c r="F19" s="313"/>
      <c r="G19" s="313"/>
      <c r="H19" s="313"/>
      <c r="I19" s="313"/>
      <c r="J19" s="313"/>
      <c r="K19" s="313"/>
      <c r="L19" s="313"/>
      <c r="M19" s="314"/>
      <c r="N19" s="1"/>
      <c r="O19" s="304"/>
      <c r="P19" s="32" t="s">
        <v>123</v>
      </c>
      <c r="Q19" s="33" t="s">
        <v>124</v>
      </c>
      <c r="R19" s="141"/>
      <c r="S19" s="32" t="s">
        <v>125</v>
      </c>
      <c r="T19" s="33" t="s">
        <v>126</v>
      </c>
      <c r="U19" s="141"/>
      <c r="V19" s="32" t="s">
        <v>127</v>
      </c>
      <c r="W19" s="33" t="s">
        <v>128</v>
      </c>
      <c r="X19" s="138"/>
      <c r="Y19" s="32" t="s">
        <v>129</v>
      </c>
      <c r="Z19" s="33" t="s">
        <v>130</v>
      </c>
      <c r="AA19" s="141"/>
      <c r="AB19" s="32" t="s">
        <v>131</v>
      </c>
      <c r="AC19" s="33" t="s">
        <v>132</v>
      </c>
      <c r="AD19" s="139"/>
    </row>
    <row r="20" spans="1:30" ht="22.5" customHeight="1" x14ac:dyDescent="0.4">
      <c r="A20" s="341"/>
      <c r="B20" s="315" t="s">
        <v>133</v>
      </c>
      <c r="C20" s="316"/>
      <c r="D20" s="355"/>
      <c r="E20" s="356"/>
      <c r="F20" s="356"/>
      <c r="G20" s="356"/>
      <c r="H20" s="356"/>
      <c r="I20" s="356"/>
      <c r="J20" s="356"/>
      <c r="K20" s="356"/>
      <c r="L20" s="356"/>
      <c r="M20" s="357"/>
      <c r="N20" s="1"/>
      <c r="O20" s="304"/>
      <c r="P20" s="32" t="s">
        <v>134</v>
      </c>
      <c r="Q20" s="33" t="s">
        <v>135</v>
      </c>
      <c r="R20" s="141"/>
      <c r="S20" s="32" t="s">
        <v>136</v>
      </c>
      <c r="T20" s="33" t="s">
        <v>137</v>
      </c>
      <c r="U20" s="141"/>
      <c r="V20" s="32" t="s">
        <v>138</v>
      </c>
      <c r="W20" s="33" t="s">
        <v>139</v>
      </c>
      <c r="X20" s="138"/>
      <c r="Y20" s="32" t="s">
        <v>140</v>
      </c>
      <c r="Z20" s="33" t="s">
        <v>141</v>
      </c>
      <c r="AA20" s="141"/>
      <c r="AB20" s="32" t="s">
        <v>142</v>
      </c>
      <c r="AC20" s="33" t="s">
        <v>143</v>
      </c>
      <c r="AD20" s="139"/>
    </row>
    <row r="21" spans="1:30" ht="22.5" customHeight="1" x14ac:dyDescent="0.4">
      <c r="A21" s="341"/>
      <c r="B21" s="316"/>
      <c r="C21" s="316"/>
      <c r="D21" s="356"/>
      <c r="E21" s="356"/>
      <c r="F21" s="356"/>
      <c r="G21" s="356"/>
      <c r="H21" s="356"/>
      <c r="I21" s="356"/>
      <c r="J21" s="356"/>
      <c r="K21" s="356"/>
      <c r="L21" s="356"/>
      <c r="M21" s="357"/>
      <c r="N21" s="1"/>
      <c r="O21" s="304"/>
      <c r="P21" s="32" t="s">
        <v>144</v>
      </c>
      <c r="Q21" s="33" t="s">
        <v>145</v>
      </c>
      <c r="R21" s="141"/>
      <c r="S21" s="32" t="s">
        <v>146</v>
      </c>
      <c r="T21" s="33" t="s">
        <v>147</v>
      </c>
      <c r="U21" s="141"/>
      <c r="V21" s="32" t="s">
        <v>148</v>
      </c>
      <c r="W21" s="33" t="s">
        <v>149</v>
      </c>
      <c r="X21" s="138"/>
      <c r="Y21" s="32" t="s">
        <v>64</v>
      </c>
      <c r="Z21" s="33" t="s">
        <v>150</v>
      </c>
      <c r="AA21" s="141"/>
      <c r="AB21" s="32" t="s">
        <v>151</v>
      </c>
      <c r="AC21" s="33" t="s">
        <v>152</v>
      </c>
      <c r="AD21" s="139"/>
    </row>
    <row r="22" spans="1:30" ht="22.5" customHeight="1" x14ac:dyDescent="0.4">
      <c r="A22" s="341"/>
      <c r="B22" s="315" t="s">
        <v>153</v>
      </c>
      <c r="C22" s="358"/>
      <c r="D22" s="309"/>
      <c r="E22" s="346"/>
      <c r="F22" s="346"/>
      <c r="G22" s="346"/>
      <c r="H22" s="346"/>
      <c r="I22" s="346"/>
      <c r="J22" s="346"/>
      <c r="K22" s="346"/>
      <c r="L22" s="346"/>
      <c r="M22" s="347"/>
      <c r="N22" s="1"/>
      <c r="O22" s="304"/>
      <c r="P22" s="32" t="s">
        <v>154</v>
      </c>
      <c r="Q22" s="33" t="s">
        <v>155</v>
      </c>
      <c r="R22" s="141"/>
      <c r="S22" s="32" t="s">
        <v>156</v>
      </c>
      <c r="T22" s="33" t="s">
        <v>157</v>
      </c>
      <c r="U22" s="141"/>
      <c r="V22" s="32" t="s">
        <v>158</v>
      </c>
      <c r="W22" s="33" t="s">
        <v>159</v>
      </c>
      <c r="X22" s="138"/>
      <c r="Y22" s="32" t="s">
        <v>160</v>
      </c>
      <c r="Z22" s="33" t="s">
        <v>161</v>
      </c>
      <c r="AA22" s="141"/>
      <c r="AB22" s="32" t="s">
        <v>162</v>
      </c>
      <c r="AC22" s="33" t="s">
        <v>163</v>
      </c>
      <c r="AD22" s="139"/>
    </row>
    <row r="23" spans="1:30" ht="22.5" customHeight="1" x14ac:dyDescent="0.4">
      <c r="A23" s="341"/>
      <c r="B23" s="348" t="s">
        <v>164</v>
      </c>
      <c r="C23" s="349"/>
      <c r="D23" s="309"/>
      <c r="E23" s="351"/>
      <c r="F23" s="351"/>
      <c r="G23" s="351"/>
      <c r="H23" s="351"/>
      <c r="I23" s="351"/>
      <c r="J23" s="351"/>
      <c r="K23" s="351"/>
      <c r="L23" s="351"/>
      <c r="M23" s="352"/>
      <c r="N23" s="1"/>
      <c r="O23" s="304"/>
      <c r="P23" s="32" t="s">
        <v>165</v>
      </c>
      <c r="Q23" s="33" t="s">
        <v>166</v>
      </c>
      <c r="R23" s="141"/>
      <c r="S23" s="32" t="s">
        <v>167</v>
      </c>
      <c r="T23" s="33" t="s">
        <v>168</v>
      </c>
      <c r="U23" s="141"/>
      <c r="V23" s="32" t="s">
        <v>169</v>
      </c>
      <c r="W23" s="33" t="s">
        <v>170</v>
      </c>
      <c r="X23" s="138"/>
      <c r="Y23" s="32" t="s">
        <v>171</v>
      </c>
      <c r="Z23" s="33" t="s">
        <v>172</v>
      </c>
      <c r="AA23" s="141"/>
      <c r="AB23" s="32" t="s">
        <v>173</v>
      </c>
      <c r="AC23" s="33" t="s">
        <v>174</v>
      </c>
      <c r="AD23" s="139"/>
    </row>
    <row r="24" spans="1:30" ht="22.5" customHeight="1" thickBot="1" x14ac:dyDescent="0.45">
      <c r="A24" s="342"/>
      <c r="B24" s="350"/>
      <c r="C24" s="350"/>
      <c r="D24" s="353"/>
      <c r="E24" s="353"/>
      <c r="F24" s="353"/>
      <c r="G24" s="353"/>
      <c r="H24" s="353"/>
      <c r="I24" s="353"/>
      <c r="J24" s="353"/>
      <c r="K24" s="353"/>
      <c r="L24" s="353"/>
      <c r="M24" s="354"/>
      <c r="N24" s="1"/>
      <c r="O24" s="304"/>
      <c r="P24" s="32" t="s">
        <v>175</v>
      </c>
      <c r="Q24" s="33" t="s">
        <v>176</v>
      </c>
      <c r="R24" s="141"/>
      <c r="S24" s="32" t="s">
        <v>177</v>
      </c>
      <c r="T24" s="33" t="s">
        <v>178</v>
      </c>
      <c r="U24" s="141"/>
      <c r="V24" s="32" t="s">
        <v>179</v>
      </c>
      <c r="W24" s="33" t="s">
        <v>180</v>
      </c>
      <c r="X24" s="138"/>
      <c r="Y24" s="32" t="s">
        <v>181</v>
      </c>
      <c r="Z24" s="33" t="s">
        <v>182</v>
      </c>
      <c r="AA24" s="141"/>
      <c r="AB24" s="32" t="s">
        <v>183</v>
      </c>
      <c r="AC24" s="33" t="s">
        <v>184</v>
      </c>
      <c r="AD24" s="139"/>
    </row>
    <row r="25" spans="1:30" ht="22.5" customHeight="1" x14ac:dyDescent="0.4">
      <c r="B25" s="328"/>
      <c r="C25" s="328"/>
      <c r="D25" s="328"/>
      <c r="E25" s="328"/>
      <c r="F25" s="328"/>
      <c r="G25" s="328"/>
      <c r="H25" s="328"/>
      <c r="I25" s="328"/>
      <c r="J25" s="328"/>
      <c r="K25" s="328"/>
      <c r="L25" s="328"/>
      <c r="M25" s="328"/>
      <c r="N25" s="55"/>
      <c r="O25" s="304"/>
      <c r="P25" s="32" t="s">
        <v>185</v>
      </c>
      <c r="Q25" s="33" t="s">
        <v>186</v>
      </c>
      <c r="R25" s="141"/>
      <c r="S25" s="32" t="s">
        <v>187</v>
      </c>
      <c r="T25" s="33" t="s">
        <v>188</v>
      </c>
      <c r="U25" s="141"/>
      <c r="V25" s="32" t="s">
        <v>189</v>
      </c>
      <c r="W25" s="33" t="s">
        <v>190</v>
      </c>
      <c r="X25" s="138"/>
      <c r="Y25" s="32" t="s">
        <v>191</v>
      </c>
      <c r="Z25" s="33" t="s">
        <v>192</v>
      </c>
      <c r="AA25" s="141"/>
      <c r="AB25" s="32" t="s">
        <v>193</v>
      </c>
      <c r="AC25" s="33" t="s">
        <v>194</v>
      </c>
      <c r="AD25" s="139"/>
    </row>
    <row r="26" spans="1:30" ht="22.5" customHeight="1" x14ac:dyDescent="0.4">
      <c r="A26" s="329" t="s">
        <v>195</v>
      </c>
      <c r="B26" s="329"/>
      <c r="C26" s="329"/>
      <c r="D26" s="329"/>
      <c r="E26" s="329"/>
      <c r="F26" s="329"/>
      <c r="G26" s="329"/>
      <c r="H26" s="329"/>
      <c r="I26" s="329"/>
      <c r="J26" s="329"/>
      <c r="K26" s="329"/>
      <c r="L26" s="329"/>
      <c r="M26" s="329"/>
      <c r="N26" s="55"/>
      <c r="O26" s="304"/>
      <c r="P26" s="32" t="s">
        <v>196</v>
      </c>
      <c r="Q26" s="33" t="s">
        <v>197</v>
      </c>
      <c r="R26" s="141"/>
      <c r="S26" s="32" t="s">
        <v>198</v>
      </c>
      <c r="T26" s="33" t="s">
        <v>199</v>
      </c>
      <c r="U26" s="141"/>
      <c r="V26" s="32" t="s">
        <v>200</v>
      </c>
      <c r="W26" s="33" t="s">
        <v>201</v>
      </c>
      <c r="X26" s="138"/>
      <c r="Y26" s="32" t="s">
        <v>202</v>
      </c>
      <c r="Z26" s="33" t="s">
        <v>203</v>
      </c>
      <c r="AA26" s="141"/>
      <c r="AB26" s="32" t="s">
        <v>204</v>
      </c>
      <c r="AC26" s="33" t="s">
        <v>205</v>
      </c>
      <c r="AD26" s="139"/>
    </row>
    <row r="27" spans="1:30" ht="22.5" customHeight="1" x14ac:dyDescent="0.4">
      <c r="A27" s="293" t="s">
        <v>206</v>
      </c>
      <c r="B27" s="293"/>
      <c r="C27" s="129" t="s">
        <v>207</v>
      </c>
      <c r="D27" s="56"/>
      <c r="E27" s="57"/>
      <c r="F27" s="319" t="s">
        <v>208</v>
      </c>
      <c r="G27" s="320"/>
      <c r="H27" s="58"/>
      <c r="I27" s="130" t="s">
        <v>209</v>
      </c>
      <c r="J27" s="319" t="s">
        <v>210</v>
      </c>
      <c r="K27" s="320"/>
      <c r="L27" s="326">
        <f>I34</f>
        <v>0</v>
      </c>
      <c r="M27" s="302"/>
      <c r="N27" s="55"/>
      <c r="O27" s="304"/>
      <c r="P27" s="32" t="s">
        <v>211</v>
      </c>
      <c r="Q27" s="33" t="s">
        <v>212</v>
      </c>
      <c r="R27" s="141"/>
      <c r="S27" s="32" t="s">
        <v>213</v>
      </c>
      <c r="T27" s="33" t="s">
        <v>214</v>
      </c>
      <c r="U27" s="141"/>
      <c r="V27" s="32" t="s">
        <v>215</v>
      </c>
      <c r="W27" s="33" t="s">
        <v>216</v>
      </c>
      <c r="X27" s="138"/>
      <c r="Y27" s="32" t="s">
        <v>217</v>
      </c>
      <c r="Z27" s="33" t="s">
        <v>218</v>
      </c>
      <c r="AA27" s="141"/>
      <c r="AB27" s="32" t="s">
        <v>219</v>
      </c>
      <c r="AC27" s="33" t="s">
        <v>220</v>
      </c>
      <c r="AD27" s="139"/>
    </row>
    <row r="28" spans="1:30" ht="22.5" customHeight="1" x14ac:dyDescent="0.7">
      <c r="A28" s="293" t="s">
        <v>2</v>
      </c>
      <c r="B28" s="293"/>
      <c r="C28" s="59">
        <v>12000</v>
      </c>
      <c r="D28" s="289" t="s">
        <v>221</v>
      </c>
      <c r="E28" s="318"/>
      <c r="F28" s="60"/>
      <c r="G28" s="61">
        <f>SUM(R2,U2,X2,AA2,)</f>
        <v>0</v>
      </c>
      <c r="H28" s="62" t="s">
        <v>222</v>
      </c>
      <c r="I28" s="63">
        <f t="shared" ref="I28:I33" si="0">C28*G28</f>
        <v>0</v>
      </c>
      <c r="J28" s="319" t="s">
        <v>223</v>
      </c>
      <c r="K28" s="320"/>
      <c r="L28" s="326">
        <f>ROUNDDOWN(L27*0.1,0)</f>
        <v>0</v>
      </c>
      <c r="M28" s="302"/>
      <c r="N28" s="55"/>
      <c r="O28" s="304"/>
      <c r="P28" s="32" t="s">
        <v>224</v>
      </c>
      <c r="Q28" s="33" t="s">
        <v>225</v>
      </c>
      <c r="R28" s="141"/>
      <c r="S28" s="32" t="s">
        <v>226</v>
      </c>
      <c r="T28" s="33" t="s">
        <v>227</v>
      </c>
      <c r="U28" s="141"/>
      <c r="V28" s="32" t="s">
        <v>228</v>
      </c>
      <c r="W28" s="33" t="s">
        <v>229</v>
      </c>
      <c r="X28" s="138"/>
      <c r="Y28" s="32" t="s">
        <v>230</v>
      </c>
      <c r="Z28" s="33" t="s">
        <v>231</v>
      </c>
      <c r="AA28" s="141"/>
      <c r="AB28" s="32" t="s">
        <v>232</v>
      </c>
      <c r="AC28" s="33" t="s">
        <v>233</v>
      </c>
      <c r="AD28" s="139"/>
    </row>
    <row r="29" spans="1:30" ht="22.5" customHeight="1" x14ac:dyDescent="0.7">
      <c r="A29" s="293" t="s">
        <v>10</v>
      </c>
      <c r="B29" s="293"/>
      <c r="C29" s="59">
        <v>8400</v>
      </c>
      <c r="D29" s="289" t="s">
        <v>221</v>
      </c>
      <c r="E29" s="318"/>
      <c r="F29" s="60"/>
      <c r="G29" s="61">
        <f>SUM(R4,U4,X4,AA4,AD4)</f>
        <v>0</v>
      </c>
      <c r="H29" s="62" t="s">
        <v>222</v>
      </c>
      <c r="I29" s="63">
        <f t="shared" si="0"/>
        <v>0</v>
      </c>
      <c r="J29" s="319" t="s">
        <v>234</v>
      </c>
      <c r="K29" s="320"/>
      <c r="L29" s="327">
        <f>SUM(L27:L28)</f>
        <v>0</v>
      </c>
      <c r="M29" s="302"/>
      <c r="N29" s="55"/>
      <c r="O29" s="304"/>
      <c r="P29" s="32" t="s">
        <v>235</v>
      </c>
      <c r="Q29" s="33" t="s">
        <v>236</v>
      </c>
      <c r="R29" s="141"/>
      <c r="S29" s="32" t="s">
        <v>237</v>
      </c>
      <c r="T29" s="33" t="s">
        <v>238</v>
      </c>
      <c r="U29" s="141"/>
      <c r="V29" s="32" t="s">
        <v>239</v>
      </c>
      <c r="W29" s="33" t="s">
        <v>240</v>
      </c>
      <c r="X29" s="138"/>
      <c r="Y29" s="32" t="s">
        <v>241</v>
      </c>
      <c r="Z29" s="33" t="s">
        <v>242</v>
      </c>
      <c r="AA29" s="159"/>
      <c r="AB29" s="247"/>
      <c r="AC29" s="248"/>
      <c r="AD29" s="249"/>
    </row>
    <row r="30" spans="1:30" ht="22.5" customHeight="1" x14ac:dyDescent="0.7">
      <c r="A30" s="293" t="s">
        <v>21</v>
      </c>
      <c r="B30" s="293"/>
      <c r="C30" s="59">
        <v>7200</v>
      </c>
      <c r="D30" s="289" t="s">
        <v>221</v>
      </c>
      <c r="E30" s="318"/>
      <c r="F30" s="60"/>
      <c r="G30" s="61">
        <f>SUM(R6,U6,X6,AA6,)</f>
        <v>0</v>
      </c>
      <c r="H30" s="62" t="s">
        <v>222</v>
      </c>
      <c r="I30" s="63">
        <f t="shared" si="0"/>
        <v>0</v>
      </c>
      <c r="J30" s="323" t="s">
        <v>243</v>
      </c>
      <c r="K30" s="324"/>
      <c r="L30" s="324"/>
      <c r="M30" s="325"/>
      <c r="N30" s="55"/>
      <c r="O30" s="304"/>
      <c r="P30" s="32" t="s">
        <v>244</v>
      </c>
      <c r="Q30" s="33" t="s">
        <v>245</v>
      </c>
      <c r="R30" s="141"/>
      <c r="S30" s="32" t="s">
        <v>246</v>
      </c>
      <c r="T30" s="33" t="s">
        <v>247</v>
      </c>
      <c r="U30" s="141"/>
      <c r="V30" s="32" t="s">
        <v>248</v>
      </c>
      <c r="W30" s="33" t="s">
        <v>249</v>
      </c>
      <c r="X30" s="138"/>
      <c r="Y30" s="32" t="s">
        <v>250</v>
      </c>
      <c r="Z30" s="33" t="s">
        <v>251</v>
      </c>
      <c r="AA30" s="159"/>
      <c r="AB30" s="250"/>
      <c r="AC30" s="251"/>
      <c r="AD30" s="21"/>
    </row>
    <row r="31" spans="1:30" ht="22.5" customHeight="1" x14ac:dyDescent="0.7">
      <c r="A31" s="293" t="s">
        <v>30</v>
      </c>
      <c r="B31" s="293"/>
      <c r="C31" s="59">
        <v>4800</v>
      </c>
      <c r="D31" s="289" t="s">
        <v>221</v>
      </c>
      <c r="E31" s="318"/>
      <c r="F31" s="60"/>
      <c r="G31" s="61">
        <f>SUM(R8:R9,U8:U9,X8:X9,AA8:AA9,AD8)</f>
        <v>0</v>
      </c>
      <c r="H31" s="62" t="s">
        <v>222</v>
      </c>
      <c r="I31" s="63">
        <f t="shared" si="0"/>
        <v>0</v>
      </c>
      <c r="J31" s="319" t="s">
        <v>252</v>
      </c>
      <c r="K31" s="320"/>
      <c r="L31" s="321" t="str">
        <f>I44</f>
        <v/>
      </c>
      <c r="M31" s="302"/>
      <c r="N31" s="67"/>
      <c r="O31" s="304"/>
      <c r="P31" s="32" t="s">
        <v>253</v>
      </c>
      <c r="Q31" s="33" t="s">
        <v>254</v>
      </c>
      <c r="R31" s="141"/>
      <c r="S31" s="32" t="s">
        <v>255</v>
      </c>
      <c r="T31" s="33" t="s">
        <v>256</v>
      </c>
      <c r="U31" s="141"/>
      <c r="V31" s="32" t="s">
        <v>257</v>
      </c>
      <c r="W31" s="33" t="s">
        <v>258</v>
      </c>
      <c r="X31" s="138"/>
      <c r="Y31" s="32" t="s">
        <v>259</v>
      </c>
      <c r="Z31" s="33" t="s">
        <v>260</v>
      </c>
      <c r="AA31" s="159"/>
      <c r="AB31" s="250"/>
      <c r="AC31" s="251"/>
      <c r="AD31" s="21"/>
    </row>
    <row r="32" spans="1:30" ht="22.5" customHeight="1" x14ac:dyDescent="0.7">
      <c r="A32" s="293" t="s">
        <v>51</v>
      </c>
      <c r="B32" s="293"/>
      <c r="C32" s="59">
        <v>3600</v>
      </c>
      <c r="D32" s="289" t="s">
        <v>221</v>
      </c>
      <c r="E32" s="318"/>
      <c r="F32" s="60"/>
      <c r="G32" s="61">
        <f>SUM(R10,U10:U15,X10:X13,AD10:AD13)</f>
        <v>0</v>
      </c>
      <c r="H32" s="62" t="s">
        <v>222</v>
      </c>
      <c r="I32" s="63">
        <f t="shared" si="0"/>
        <v>0</v>
      </c>
      <c r="J32" s="319" t="s">
        <v>223</v>
      </c>
      <c r="K32" s="320"/>
      <c r="L32" s="321" t="str">
        <f>IFERROR(ROUNDDOWN(L31*0.1,0),"")</f>
        <v/>
      </c>
      <c r="M32" s="302"/>
      <c r="N32" s="55"/>
      <c r="O32" s="304"/>
      <c r="P32" s="32" t="s">
        <v>261</v>
      </c>
      <c r="Q32" s="33" t="s">
        <v>262</v>
      </c>
      <c r="R32" s="141"/>
      <c r="S32" s="32" t="s">
        <v>263</v>
      </c>
      <c r="T32" s="33" t="s">
        <v>264</v>
      </c>
      <c r="U32" s="141"/>
      <c r="V32" s="32" t="s">
        <v>265</v>
      </c>
      <c r="W32" s="33" t="s">
        <v>266</v>
      </c>
      <c r="X32" s="138"/>
      <c r="Y32" s="32" t="s">
        <v>267</v>
      </c>
      <c r="Z32" s="33" t="s">
        <v>268</v>
      </c>
      <c r="AA32" s="159"/>
      <c r="AB32" s="250"/>
      <c r="AC32" s="251"/>
      <c r="AD32" s="21"/>
    </row>
    <row r="33" spans="1:30" ht="22.5" customHeight="1" x14ac:dyDescent="0.7">
      <c r="A33" s="293" t="s">
        <v>89</v>
      </c>
      <c r="B33" s="293"/>
      <c r="C33" s="59">
        <v>3000</v>
      </c>
      <c r="D33" s="289" t="s">
        <v>221</v>
      </c>
      <c r="E33" s="318"/>
      <c r="F33" s="60"/>
      <c r="G33" s="61">
        <f>SUM(R16:R38,U16:U32,X16:X33,AA16:AA34,AD16:AD28)</f>
        <v>0</v>
      </c>
      <c r="H33" s="62" t="s">
        <v>222</v>
      </c>
      <c r="I33" s="63">
        <f t="shared" si="0"/>
        <v>0</v>
      </c>
      <c r="J33" s="319" t="s">
        <v>269</v>
      </c>
      <c r="K33" s="320"/>
      <c r="L33" s="322" t="str">
        <f>IF(G34&gt;=101,SUM(L31:L32),"")</f>
        <v/>
      </c>
      <c r="M33" s="302"/>
      <c r="N33" s="55"/>
      <c r="O33" s="304"/>
      <c r="P33" s="32" t="s">
        <v>270</v>
      </c>
      <c r="Q33" s="33" t="s">
        <v>271</v>
      </c>
      <c r="R33" s="159"/>
      <c r="S33" s="247"/>
      <c r="T33" s="248"/>
      <c r="U33" s="31"/>
      <c r="V33" s="32" t="s">
        <v>272</v>
      </c>
      <c r="W33" s="33" t="s">
        <v>273</v>
      </c>
      <c r="X33" s="138"/>
      <c r="Y33" s="32" t="s">
        <v>274</v>
      </c>
      <c r="Z33" s="33" t="s">
        <v>275</v>
      </c>
      <c r="AA33" s="159"/>
      <c r="AB33" s="252"/>
      <c r="AC33" s="253"/>
      <c r="AD33" s="254"/>
    </row>
    <row r="34" spans="1:30" ht="22.5" customHeight="1" x14ac:dyDescent="0.4">
      <c r="A34" s="293" t="s">
        <v>276</v>
      </c>
      <c r="B34" s="293"/>
      <c r="C34" s="74"/>
      <c r="D34" s="75"/>
      <c r="E34" s="75"/>
      <c r="F34" s="76" t="s">
        <v>277</v>
      </c>
      <c r="G34" s="77">
        <f>SUM(G28:G33)</f>
        <v>0</v>
      </c>
      <c r="H34" s="132" t="s">
        <v>278</v>
      </c>
      <c r="I34" s="78">
        <f>ROUNDDOWN(I28+I29+I30+I31+I32+I33,0)</f>
        <v>0</v>
      </c>
      <c r="J34" s="294" t="s">
        <v>279</v>
      </c>
      <c r="K34" s="295"/>
      <c r="L34" s="295"/>
      <c r="M34" s="296"/>
      <c r="N34" s="55"/>
      <c r="O34" s="304"/>
      <c r="P34" s="32" t="s">
        <v>280</v>
      </c>
      <c r="Q34" s="33" t="s">
        <v>281</v>
      </c>
      <c r="R34" s="159"/>
      <c r="S34" s="250"/>
      <c r="T34" s="251"/>
      <c r="U34" s="18"/>
      <c r="V34" s="255"/>
      <c r="W34" s="248"/>
      <c r="X34" s="256"/>
      <c r="Y34" s="257" t="s">
        <v>282</v>
      </c>
      <c r="Z34" s="33" t="s">
        <v>283</v>
      </c>
      <c r="AA34" s="159"/>
      <c r="AB34" s="250"/>
      <c r="AC34" s="251"/>
      <c r="AD34" s="21"/>
    </row>
    <row r="35" spans="1:30" ht="22.5" customHeight="1" x14ac:dyDescent="0.4">
      <c r="A35" s="297" t="s">
        <v>284</v>
      </c>
      <c r="B35" s="297"/>
      <c r="C35" s="297"/>
      <c r="D35" s="297"/>
      <c r="E35" s="297"/>
      <c r="F35" s="297"/>
      <c r="G35" s="297"/>
      <c r="H35" s="297"/>
      <c r="I35" s="298"/>
      <c r="J35" s="299" t="s">
        <v>285</v>
      </c>
      <c r="K35" s="300"/>
      <c r="L35" s="301" t="str">
        <f>IFERROR(ROUND(I34/G34,2),"")</f>
        <v/>
      </c>
      <c r="M35" s="302"/>
      <c r="N35" s="82"/>
      <c r="O35" s="304"/>
      <c r="P35" s="32" t="s">
        <v>286</v>
      </c>
      <c r="Q35" s="33" t="s">
        <v>287</v>
      </c>
      <c r="R35" s="159"/>
      <c r="S35" s="250"/>
      <c r="T35" s="251"/>
      <c r="U35" s="18"/>
      <c r="V35" s="255"/>
      <c r="W35" s="251"/>
      <c r="X35" s="258"/>
      <c r="Y35" s="255"/>
      <c r="Z35" s="248"/>
      <c r="AA35" s="31"/>
      <c r="AB35" s="250"/>
      <c r="AC35" s="251"/>
      <c r="AD35" s="21"/>
    </row>
    <row r="36" spans="1:30" ht="22.5" customHeight="1" x14ac:dyDescent="0.4">
      <c r="A36" s="317" t="s">
        <v>288</v>
      </c>
      <c r="B36" s="317"/>
      <c r="C36" s="317"/>
      <c r="D36" s="317"/>
      <c r="E36" s="317"/>
      <c r="F36" s="317"/>
      <c r="G36" s="317"/>
      <c r="H36" s="317"/>
      <c r="I36" s="317"/>
      <c r="J36" s="317"/>
      <c r="K36" s="317"/>
      <c r="L36" s="317"/>
      <c r="M36" s="317"/>
      <c r="N36" s="82"/>
      <c r="O36" s="304"/>
      <c r="P36" s="32" t="s">
        <v>289</v>
      </c>
      <c r="Q36" s="33" t="s">
        <v>290</v>
      </c>
      <c r="R36" s="159"/>
      <c r="S36" s="250"/>
      <c r="T36" s="251"/>
      <c r="U36" s="18"/>
      <c r="V36" s="255"/>
      <c r="W36" s="251"/>
      <c r="X36" s="258"/>
      <c r="Y36" s="255"/>
      <c r="Z36" s="251"/>
      <c r="AA36" s="259"/>
      <c r="AB36" s="260"/>
      <c r="AC36" s="261"/>
      <c r="AD36" s="262"/>
    </row>
    <row r="37" spans="1:30" ht="22.5" customHeight="1" x14ac:dyDescent="0.4">
      <c r="A37" s="274" t="s">
        <v>453</v>
      </c>
      <c r="B37" s="274"/>
      <c r="C37" s="274"/>
      <c r="D37" s="274"/>
      <c r="E37" s="274"/>
      <c r="F37" s="274"/>
      <c r="G37" s="274"/>
      <c r="H37" s="274"/>
      <c r="I37" s="274"/>
      <c r="J37" s="274"/>
      <c r="K37" s="274"/>
      <c r="L37" s="274"/>
      <c r="M37" s="274"/>
      <c r="N37" s="82"/>
      <c r="O37" s="304"/>
      <c r="P37" s="32" t="s">
        <v>291</v>
      </c>
      <c r="Q37" s="33" t="s">
        <v>292</v>
      </c>
      <c r="R37" s="159"/>
      <c r="S37" s="250"/>
      <c r="T37" s="251"/>
      <c r="U37" s="18"/>
      <c r="V37" s="255"/>
      <c r="W37" s="251"/>
      <c r="X37" s="258"/>
      <c r="Y37" s="255"/>
      <c r="Z37" s="251"/>
      <c r="AA37" s="18"/>
      <c r="AB37" s="250"/>
      <c r="AC37" s="251"/>
      <c r="AD37" s="21"/>
    </row>
    <row r="38" spans="1:30" ht="22.5" customHeight="1" thickBot="1" x14ac:dyDescent="0.45">
      <c r="A38" s="275" t="s">
        <v>293</v>
      </c>
      <c r="B38" s="275"/>
      <c r="C38" s="85">
        <f>IF(G34&lt;=100,G34,100)</f>
        <v>0</v>
      </c>
      <c r="D38" s="86" t="s">
        <v>221</v>
      </c>
      <c r="E38" s="87" t="s">
        <v>294</v>
      </c>
      <c r="F38" s="88" t="s">
        <v>221</v>
      </c>
      <c r="G38" s="89">
        <v>1</v>
      </c>
      <c r="H38" s="62" t="s">
        <v>222</v>
      </c>
      <c r="I38" s="90" t="str">
        <f>IFERROR(C38*L35*G38,"")</f>
        <v/>
      </c>
      <c r="J38" s="91"/>
      <c r="K38" s="82"/>
      <c r="L38" s="82"/>
      <c r="M38" s="82"/>
      <c r="N38" s="82"/>
      <c r="O38" s="305"/>
      <c r="P38" s="11" t="s">
        <v>295</v>
      </c>
      <c r="Q38" s="9" t="s">
        <v>296</v>
      </c>
      <c r="R38" s="160"/>
      <c r="S38" s="263"/>
      <c r="T38" s="264"/>
      <c r="U38" s="48"/>
      <c r="V38" s="265"/>
      <c r="W38" s="264"/>
      <c r="X38" s="266"/>
      <c r="Y38" s="265"/>
      <c r="Z38" s="264"/>
      <c r="AA38" s="48"/>
      <c r="AB38" s="267"/>
      <c r="AC38" s="268"/>
      <c r="AD38" s="269"/>
    </row>
    <row r="39" spans="1:30" ht="22.5" customHeight="1" x14ac:dyDescent="0.4">
      <c r="A39" s="275" t="s">
        <v>297</v>
      </c>
      <c r="B39" s="275"/>
      <c r="C39" s="85">
        <f>IF(G34&gt;=101,IF(G34&lt;=300,G34-100,200),0)</f>
        <v>0</v>
      </c>
      <c r="D39" s="86" t="s">
        <v>221</v>
      </c>
      <c r="E39" s="92" t="s">
        <v>294</v>
      </c>
      <c r="F39" s="88" t="s">
        <v>221</v>
      </c>
      <c r="G39" s="89">
        <v>0.9</v>
      </c>
      <c r="H39" s="62" t="s">
        <v>222</v>
      </c>
      <c r="I39" s="90" t="str">
        <f>IFERROR(INT(L35*C39*G39),"")</f>
        <v/>
      </c>
      <c r="J39" s="91"/>
      <c r="K39" s="82"/>
      <c r="L39" s="82"/>
      <c r="M39" s="82"/>
      <c r="N39" s="82"/>
      <c r="O39" s="93"/>
      <c r="P39" s="64"/>
      <c r="Q39" s="65"/>
      <c r="R39" s="94"/>
      <c r="S39" s="64"/>
      <c r="T39" s="65"/>
      <c r="U39" s="66"/>
      <c r="V39" s="286"/>
      <c r="W39" s="287"/>
      <c r="X39" s="287"/>
      <c r="Y39" s="270"/>
      <c r="Z39" s="277"/>
      <c r="AA39" s="277"/>
      <c r="AB39" s="271"/>
      <c r="AC39" s="278"/>
      <c r="AD39" s="278"/>
    </row>
    <row r="40" spans="1:30" ht="22.5" customHeight="1" x14ac:dyDescent="0.4">
      <c r="A40" s="275" t="s">
        <v>298</v>
      </c>
      <c r="B40" s="275"/>
      <c r="C40" s="85">
        <f>IF(G34&gt;=301,IF(G34&lt;=500,G34-300,200),0)</f>
        <v>0</v>
      </c>
      <c r="D40" s="86" t="s">
        <v>221</v>
      </c>
      <c r="E40" s="92" t="s">
        <v>294</v>
      </c>
      <c r="F40" s="88" t="s">
        <v>221</v>
      </c>
      <c r="G40" s="89">
        <v>0.7</v>
      </c>
      <c r="H40" s="62" t="s">
        <v>222</v>
      </c>
      <c r="I40" s="90" t="str">
        <f>IFERROR(INT(L35*C40*G40),"")</f>
        <v/>
      </c>
      <c r="J40" s="91"/>
      <c r="K40" s="82"/>
      <c r="L40" s="82"/>
      <c r="M40" s="82"/>
      <c r="N40" s="82"/>
      <c r="O40" s="93"/>
      <c r="P40" s="64"/>
      <c r="Q40" s="65"/>
      <c r="R40" s="66"/>
      <c r="S40" s="64"/>
      <c r="T40" s="283" t="s">
        <v>529</v>
      </c>
      <c r="U40" s="283"/>
      <c r="V40" s="283"/>
      <c r="W40" s="283"/>
      <c r="X40" s="273"/>
      <c r="Y40" s="279" t="s">
        <v>564</v>
      </c>
      <c r="Z40" s="280"/>
      <c r="AA40" s="280"/>
      <c r="AB40" s="281"/>
      <c r="AC40" s="285" t="s">
        <v>524</v>
      </c>
      <c r="AD40" s="285"/>
    </row>
    <row r="41" spans="1:30" ht="22.5" customHeight="1" x14ac:dyDescent="0.4">
      <c r="A41" s="275" t="s">
        <v>299</v>
      </c>
      <c r="B41" s="275"/>
      <c r="C41" s="85">
        <f>IF(G34&gt;=501,IF(G34&lt;=3000,G34-500,2500),0)</f>
        <v>0</v>
      </c>
      <c r="D41" s="86" t="s">
        <v>221</v>
      </c>
      <c r="E41" s="92" t="s">
        <v>294</v>
      </c>
      <c r="F41" s="88" t="s">
        <v>221</v>
      </c>
      <c r="G41" s="89">
        <v>0.45</v>
      </c>
      <c r="H41" s="62" t="s">
        <v>222</v>
      </c>
      <c r="I41" s="90" t="str">
        <f>IFERROR(INT(L35*C41*G41),"")</f>
        <v/>
      </c>
      <c r="J41" s="91"/>
      <c r="K41" s="82"/>
      <c r="L41" s="82"/>
      <c r="M41" s="82"/>
      <c r="N41" s="82"/>
      <c r="O41" s="93" t="s">
        <v>300</v>
      </c>
      <c r="P41" s="64"/>
      <c r="Q41" s="65"/>
      <c r="R41" s="66"/>
      <c r="S41" s="64"/>
      <c r="T41" s="282" t="s">
        <v>523</v>
      </c>
      <c r="U41" s="282"/>
      <c r="V41" s="284"/>
      <c r="W41" s="284"/>
      <c r="X41" s="273"/>
      <c r="Y41" s="280"/>
      <c r="Z41" s="280"/>
      <c r="AA41" s="280"/>
      <c r="AB41" s="281"/>
      <c r="AC41" s="285"/>
      <c r="AD41" s="285"/>
    </row>
    <row r="42" spans="1:30" ht="22.5" customHeight="1" x14ac:dyDescent="0.4">
      <c r="A42" s="275" t="s">
        <v>301</v>
      </c>
      <c r="B42" s="275"/>
      <c r="C42" s="85">
        <f>IF(G34&gt;=3001,IF(G34&lt;=10000,G34-3000,7000),0)</f>
        <v>0</v>
      </c>
      <c r="D42" s="86" t="s">
        <v>221</v>
      </c>
      <c r="E42" s="87" t="s">
        <v>294</v>
      </c>
      <c r="F42" s="88" t="s">
        <v>221</v>
      </c>
      <c r="G42" s="97">
        <v>0.4</v>
      </c>
      <c r="H42" s="62" t="s">
        <v>222</v>
      </c>
      <c r="I42" s="90" t="str">
        <f>IFERROR(INT(L35*C42*G42),"")</f>
        <v/>
      </c>
      <c r="J42" s="91"/>
      <c r="K42" s="82"/>
      <c r="L42" s="82"/>
      <c r="M42" s="82"/>
      <c r="N42" s="1"/>
      <c r="O42" s="98"/>
      <c r="P42" s="64"/>
      <c r="Q42" s="65"/>
      <c r="R42" s="66"/>
      <c r="S42" s="64"/>
      <c r="T42" s="282" t="s">
        <v>525</v>
      </c>
      <c r="U42" s="282"/>
      <c r="V42" s="284"/>
      <c r="W42" s="284"/>
      <c r="X42" s="273"/>
      <c r="Y42" s="280"/>
      <c r="Z42" s="280"/>
      <c r="AA42" s="280"/>
      <c r="AB42" s="281"/>
      <c r="AC42" s="285"/>
      <c r="AD42" s="285"/>
    </row>
    <row r="43" spans="1:30" ht="22.5" customHeight="1" x14ac:dyDescent="0.4">
      <c r="A43" s="291" t="s">
        <v>302</v>
      </c>
      <c r="B43" s="292"/>
      <c r="C43" s="85">
        <f>IF(G34&gt;=10001,G34-10000,0)</f>
        <v>0</v>
      </c>
      <c r="D43" s="86" t="s">
        <v>221</v>
      </c>
      <c r="E43" s="92" t="s">
        <v>294</v>
      </c>
      <c r="F43" s="88" t="s">
        <v>221</v>
      </c>
      <c r="G43" s="97">
        <v>0.35</v>
      </c>
      <c r="H43" s="62" t="s">
        <v>222</v>
      </c>
      <c r="I43" s="90" t="str">
        <f>IFERROR(INT(L35*C43*G43),"")</f>
        <v/>
      </c>
      <c r="J43" s="91"/>
      <c r="K43" s="82"/>
      <c r="L43" s="82"/>
      <c r="M43" s="82"/>
      <c r="N43" s="1"/>
      <c r="O43" s="98"/>
      <c r="P43" s="276"/>
      <c r="Q43" s="276"/>
      <c r="R43" s="276"/>
      <c r="S43" s="276"/>
      <c r="T43" s="282" t="s">
        <v>526</v>
      </c>
      <c r="U43" s="282"/>
      <c r="V43" s="284"/>
      <c r="W43" s="284"/>
      <c r="X43" s="273"/>
      <c r="Y43" s="280"/>
      <c r="Z43" s="280"/>
      <c r="AA43" s="280"/>
      <c r="AB43" s="281"/>
      <c r="AC43" s="285"/>
      <c r="AD43" s="285"/>
    </row>
    <row r="44" spans="1:30" ht="22.5" customHeight="1" x14ac:dyDescent="0.4">
      <c r="A44" s="288" t="s">
        <v>303</v>
      </c>
      <c r="B44" s="288"/>
      <c r="C44" s="85">
        <f>SUM(C38:C43)</f>
        <v>0</v>
      </c>
      <c r="D44" s="289" t="s">
        <v>304</v>
      </c>
      <c r="E44" s="290"/>
      <c r="F44" s="290"/>
      <c r="G44" s="290"/>
      <c r="H44" s="100"/>
      <c r="I44" s="85" t="str">
        <f>IF(G34&gt;=101,SUM(I38:I43),"")</f>
        <v/>
      </c>
      <c r="J44" s="91"/>
      <c r="K44" s="82"/>
      <c r="L44" s="82"/>
      <c r="M44" s="82"/>
      <c r="N44" s="1"/>
      <c r="O44" s="98"/>
      <c r="P44" s="64"/>
      <c r="Q44" s="65"/>
      <c r="R44" s="66"/>
      <c r="S44" s="64"/>
      <c r="T44" s="282" t="s">
        <v>527</v>
      </c>
      <c r="U44" s="282"/>
      <c r="V44" s="284"/>
      <c r="W44" s="284"/>
      <c r="X44" s="273"/>
      <c r="Y44" s="280"/>
      <c r="Z44" s="280"/>
      <c r="AA44" s="280"/>
      <c r="AB44" s="281"/>
      <c r="AC44" s="285"/>
      <c r="AD44" s="285"/>
    </row>
    <row r="45" spans="1:30" ht="20.5" x14ac:dyDescent="0.4">
      <c r="A45" s="1"/>
      <c r="B45" s="1"/>
      <c r="C45" s="1"/>
      <c r="D45" s="1"/>
      <c r="E45" s="1"/>
      <c r="F45" s="1"/>
      <c r="G45" s="1"/>
      <c r="H45" s="101"/>
      <c r="I45" s="1"/>
      <c r="J45" s="1"/>
      <c r="K45" s="1"/>
      <c r="L45" s="1"/>
      <c r="M45" s="1"/>
      <c r="N45" s="1"/>
      <c r="O45" s="98"/>
      <c r="P45" s="64"/>
      <c r="Q45" s="65"/>
      <c r="R45" s="66"/>
      <c r="S45" s="64"/>
      <c r="T45" s="65"/>
      <c r="U45" s="66"/>
      <c r="V45" s="95"/>
      <c r="W45" s="65"/>
      <c r="X45" s="96"/>
      <c r="Y45" s="95"/>
      <c r="Z45" s="65"/>
      <c r="AA45" s="66"/>
      <c r="AB45" s="64"/>
      <c r="AC45" s="65"/>
      <c r="AD45" s="66"/>
    </row>
    <row r="46" spans="1:30" ht="20.5" x14ac:dyDescent="0.4">
      <c r="A46" s="1"/>
      <c r="B46" s="1"/>
      <c r="C46" s="1"/>
      <c r="D46" s="1"/>
      <c r="E46" s="1"/>
      <c r="F46" s="1"/>
      <c r="G46" s="1"/>
      <c r="H46" s="101"/>
      <c r="I46" s="102"/>
      <c r="J46" s="102"/>
      <c r="K46" s="1"/>
      <c r="L46" s="1"/>
      <c r="M46" s="1"/>
      <c r="N46" s="103"/>
      <c r="O46" s="98"/>
      <c r="P46" s="64"/>
      <c r="Q46" s="65"/>
      <c r="R46" s="66"/>
      <c r="S46" s="64"/>
      <c r="T46" s="65"/>
      <c r="U46" s="66"/>
      <c r="V46" s="95"/>
      <c r="W46" s="65"/>
      <c r="X46" s="96"/>
      <c r="Y46" s="95"/>
      <c r="Z46" s="65"/>
      <c r="AA46" s="66"/>
      <c r="AB46" s="64"/>
      <c r="AC46" s="65"/>
      <c r="AD46" s="66"/>
    </row>
    <row r="47" spans="1:30" ht="20.5" x14ac:dyDescent="0.4">
      <c r="A47" s="1"/>
      <c r="B47" s="1"/>
      <c r="C47" s="1"/>
      <c r="D47" s="1"/>
      <c r="E47" s="1"/>
      <c r="F47" s="1"/>
      <c r="G47" s="1"/>
      <c r="H47" s="101"/>
      <c r="I47" s="1"/>
      <c r="J47" s="1"/>
      <c r="K47" s="1"/>
      <c r="L47" s="1"/>
      <c r="M47" s="1"/>
      <c r="N47" s="1"/>
      <c r="O47" s="98"/>
      <c r="P47" s="64"/>
      <c r="Q47" s="65"/>
      <c r="R47" s="66"/>
      <c r="S47" s="64"/>
      <c r="T47" s="65"/>
      <c r="U47" s="66"/>
      <c r="V47" s="95"/>
      <c r="W47" s="65"/>
      <c r="X47" s="96"/>
      <c r="Y47" s="95"/>
      <c r="Z47" s="65"/>
      <c r="AA47" s="66"/>
      <c r="AB47" s="64"/>
      <c r="AC47" s="65"/>
      <c r="AD47" s="66"/>
    </row>
  </sheetData>
  <sheetProtection sheet="1" objects="1" scenarios="1" formatCells="0" selectLockedCells="1"/>
  <mergeCells count="105">
    <mergeCell ref="A6:M6"/>
    <mergeCell ref="O6:O7"/>
    <mergeCell ref="A7:A15"/>
    <mergeCell ref="B7:C8"/>
    <mergeCell ref="D7:M8"/>
    <mergeCell ref="O8:O9"/>
    <mergeCell ref="B9:C10"/>
    <mergeCell ref="D9:L10"/>
    <mergeCell ref="M9:M10"/>
    <mergeCell ref="O10:O15"/>
    <mergeCell ref="B11:C12"/>
    <mergeCell ref="D11:I12"/>
    <mergeCell ref="J11:J12"/>
    <mergeCell ref="K11:M12"/>
    <mergeCell ref="A1:G1"/>
    <mergeCell ref="O1:AD1"/>
    <mergeCell ref="A2:G2"/>
    <mergeCell ref="O2:O3"/>
    <mergeCell ref="A3:M3"/>
    <mergeCell ref="J1:M1"/>
    <mergeCell ref="J2:M2"/>
    <mergeCell ref="A4:M4"/>
    <mergeCell ref="O4:O5"/>
    <mergeCell ref="B25:M25"/>
    <mergeCell ref="A26:M26"/>
    <mergeCell ref="A27:B27"/>
    <mergeCell ref="F27:G27"/>
    <mergeCell ref="J27:K27"/>
    <mergeCell ref="L27:M27"/>
    <mergeCell ref="B13:C13"/>
    <mergeCell ref="D13:I13"/>
    <mergeCell ref="K13:M13"/>
    <mergeCell ref="B14:C14"/>
    <mergeCell ref="A16:A24"/>
    <mergeCell ref="B16:C16"/>
    <mergeCell ref="D16:M16"/>
    <mergeCell ref="D22:M22"/>
    <mergeCell ref="B23:C24"/>
    <mergeCell ref="D23:M24"/>
    <mergeCell ref="D20:M21"/>
    <mergeCell ref="B22:C22"/>
    <mergeCell ref="D14:M14"/>
    <mergeCell ref="B15:C15"/>
    <mergeCell ref="D15:M15"/>
    <mergeCell ref="J30:M30"/>
    <mergeCell ref="A31:B31"/>
    <mergeCell ref="D31:E31"/>
    <mergeCell ref="J31:K31"/>
    <mergeCell ref="L31:M31"/>
    <mergeCell ref="A28:B28"/>
    <mergeCell ref="D28:E28"/>
    <mergeCell ref="J28:K28"/>
    <mergeCell ref="L28:M28"/>
    <mergeCell ref="A29:B29"/>
    <mergeCell ref="D29:E29"/>
    <mergeCell ref="J29:K29"/>
    <mergeCell ref="L29:M29"/>
    <mergeCell ref="A34:B34"/>
    <mergeCell ref="J34:M34"/>
    <mergeCell ref="A35:I35"/>
    <mergeCell ref="J35:K35"/>
    <mergeCell ref="L35:M35"/>
    <mergeCell ref="O16:O38"/>
    <mergeCell ref="B17:C17"/>
    <mergeCell ref="D17:M17"/>
    <mergeCell ref="B18:C18"/>
    <mergeCell ref="D18:M18"/>
    <mergeCell ref="B19:C19"/>
    <mergeCell ref="D19:M19"/>
    <mergeCell ref="B20:C21"/>
    <mergeCell ref="A36:M36"/>
    <mergeCell ref="A32:B32"/>
    <mergeCell ref="D32:E32"/>
    <mergeCell ref="J32:K32"/>
    <mergeCell ref="L32:M32"/>
    <mergeCell ref="A33:B33"/>
    <mergeCell ref="D33:E33"/>
    <mergeCell ref="J33:K33"/>
    <mergeCell ref="L33:M33"/>
    <mergeCell ref="A30:B30"/>
    <mergeCell ref="D30:E30"/>
    <mergeCell ref="A37:M37"/>
    <mergeCell ref="A38:B38"/>
    <mergeCell ref="P43:S43"/>
    <mergeCell ref="Z39:AA39"/>
    <mergeCell ref="AC39:AD39"/>
    <mergeCell ref="A39:B39"/>
    <mergeCell ref="Y40:AB44"/>
    <mergeCell ref="T41:U41"/>
    <mergeCell ref="T42:U42"/>
    <mergeCell ref="T43:U43"/>
    <mergeCell ref="T44:U44"/>
    <mergeCell ref="T40:W40"/>
    <mergeCell ref="V41:W41"/>
    <mergeCell ref="V42:W42"/>
    <mergeCell ref="V43:W43"/>
    <mergeCell ref="V44:W44"/>
    <mergeCell ref="AC40:AD44"/>
    <mergeCell ref="V39:X39"/>
    <mergeCell ref="A44:B44"/>
    <mergeCell ref="D44:G44"/>
    <mergeCell ref="A40:B40"/>
    <mergeCell ref="A41:B41"/>
    <mergeCell ref="A42:B42"/>
    <mergeCell ref="A43:B43"/>
  </mergeCells>
  <phoneticPr fontId="2"/>
  <pageMargins left="0.7" right="0.7" top="0.75" bottom="0.75" header="0.3" footer="0.3"/>
  <pageSetup paperSize="9" scale="4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6"/>
  <sheetViews>
    <sheetView showGridLines="0" view="pageBreakPreview" zoomScale="55" zoomScaleNormal="100" zoomScaleSheetLayoutView="55" workbookViewId="0">
      <selection activeCell="K1" sqref="K1:M1"/>
    </sheetView>
  </sheetViews>
  <sheetFormatPr defaultColWidth="9" defaultRowHeight="13" x14ac:dyDescent="0.2"/>
  <cols>
    <col min="1" max="1" width="8.36328125" customWidth="1"/>
    <col min="3" max="3" width="12.6328125" customWidth="1"/>
    <col min="4" max="4" width="1.7265625" customWidth="1"/>
    <col min="5" max="5" width="3.26953125" bestFit="1" customWidth="1"/>
    <col min="6" max="6" width="2.90625" bestFit="1" customWidth="1"/>
    <col min="7" max="7" width="3.26953125" bestFit="1" customWidth="1"/>
    <col min="8" max="8" width="10" customWidth="1"/>
    <col min="9" max="9" width="3.36328125" bestFit="1" customWidth="1"/>
    <col min="10" max="10" width="18.08984375" customWidth="1"/>
    <col min="11" max="11" width="14.7265625" customWidth="1"/>
    <col min="12" max="12" width="21.08984375" customWidth="1"/>
    <col min="13" max="13" width="8.7265625" customWidth="1"/>
    <col min="14" max="14" width="2.6328125" customWidth="1"/>
    <col min="15" max="15" width="3.7265625" customWidth="1"/>
    <col min="16" max="16" width="20.6328125" customWidth="1"/>
    <col min="17" max="17" width="19.6328125" customWidth="1"/>
    <col min="18" max="18" width="3.7265625" customWidth="1"/>
    <col min="19" max="19" width="20.7265625" customWidth="1"/>
    <col min="20" max="20" width="19.6328125" customWidth="1"/>
    <col min="21" max="21" width="20.6328125" customWidth="1"/>
    <col min="22" max="22" width="18" customWidth="1"/>
    <col min="23" max="23" width="3.36328125" customWidth="1"/>
  </cols>
  <sheetData>
    <row r="1" spans="1:34" ht="22.5" customHeight="1" thickTop="1" thickBot="1" x14ac:dyDescent="0.4">
      <c r="A1" s="192" t="s">
        <v>469</v>
      </c>
      <c r="B1" s="193"/>
      <c r="C1" s="193"/>
      <c r="D1" s="193"/>
      <c r="E1" s="193"/>
      <c r="F1" s="193"/>
      <c r="G1" s="193"/>
      <c r="H1" s="193"/>
      <c r="J1" s="194" t="s">
        <v>518</v>
      </c>
      <c r="K1" s="422" t="s">
        <v>519</v>
      </c>
      <c r="L1" s="422"/>
      <c r="M1" s="423"/>
      <c r="N1" s="1"/>
      <c r="O1" s="195"/>
      <c r="P1" s="104"/>
      <c r="Q1" s="107"/>
      <c r="R1" s="485"/>
      <c r="S1" s="486"/>
      <c r="T1" s="487"/>
      <c r="U1" s="487"/>
      <c r="V1" s="487"/>
      <c r="W1" s="108"/>
      <c r="X1" s="1"/>
      <c r="Y1" s="196"/>
      <c r="Z1" s="108"/>
      <c r="AA1" s="1"/>
      <c r="AB1" s="196"/>
      <c r="AC1" s="108"/>
      <c r="AD1" s="1"/>
      <c r="AE1" s="1"/>
      <c r="AF1" s="1"/>
      <c r="AG1" s="1"/>
      <c r="AH1" s="1"/>
    </row>
    <row r="2" spans="1:34" ht="22.5" customHeight="1" thickTop="1" thickBot="1" x14ac:dyDescent="0.3">
      <c r="A2" s="372" t="s">
        <v>528</v>
      </c>
      <c r="B2" s="372"/>
      <c r="C2" s="372"/>
      <c r="D2" s="372"/>
      <c r="E2" s="372"/>
      <c r="F2" s="372"/>
      <c r="G2" s="372"/>
      <c r="H2" s="372"/>
      <c r="J2" s="197" t="s">
        <v>520</v>
      </c>
      <c r="K2" s="422" t="s">
        <v>519</v>
      </c>
      <c r="L2" s="422"/>
      <c r="M2" s="423"/>
      <c r="N2" s="1"/>
      <c r="O2" s="488" t="s">
        <v>305</v>
      </c>
      <c r="P2" s="489"/>
      <c r="Q2" s="489"/>
      <c r="R2" s="489"/>
      <c r="S2" s="489"/>
      <c r="T2" s="489"/>
      <c r="U2" s="489"/>
      <c r="V2" s="490"/>
      <c r="W2" s="108"/>
      <c r="X2" s="1"/>
      <c r="Y2" s="196"/>
      <c r="Z2" s="108"/>
      <c r="AA2" s="1"/>
      <c r="AB2" s="196"/>
      <c r="AC2" s="108"/>
      <c r="AD2" s="1"/>
      <c r="AE2" s="1"/>
      <c r="AF2" s="1"/>
      <c r="AG2" s="1"/>
      <c r="AH2" s="1"/>
    </row>
    <row r="3" spans="1:34" ht="22.5" customHeight="1" thickTop="1" x14ac:dyDescent="0.35">
      <c r="A3" s="373" t="s">
        <v>565</v>
      </c>
      <c r="B3" s="374"/>
      <c r="C3" s="374"/>
      <c r="D3" s="374"/>
      <c r="E3" s="374"/>
      <c r="F3" s="374"/>
      <c r="G3" s="374"/>
      <c r="H3" s="374"/>
      <c r="I3" s="374"/>
      <c r="J3" s="374"/>
      <c r="K3" s="374"/>
      <c r="L3" s="374"/>
      <c r="M3" s="374"/>
      <c r="N3" s="1"/>
      <c r="O3" s="448" t="s">
        <v>2</v>
      </c>
      <c r="P3" s="53" t="s">
        <v>306</v>
      </c>
      <c r="Q3" s="148"/>
      <c r="R3" s="449" t="s">
        <v>89</v>
      </c>
      <c r="S3" s="53" t="s">
        <v>90</v>
      </c>
      <c r="T3" s="152"/>
      <c r="U3" s="4" t="s">
        <v>379</v>
      </c>
      <c r="V3" s="155"/>
      <c r="W3" s="108"/>
      <c r="X3" s="1"/>
      <c r="Y3" s="196"/>
      <c r="Z3" s="108"/>
      <c r="AA3" s="1"/>
      <c r="AB3" s="196"/>
      <c r="AC3" s="108"/>
      <c r="AD3" s="1"/>
      <c r="AE3" s="1"/>
      <c r="AF3" s="1"/>
      <c r="AG3" s="1"/>
      <c r="AH3" s="1"/>
    </row>
    <row r="4" spans="1:34" ht="22.5" customHeight="1" x14ac:dyDescent="0.35">
      <c r="A4" s="491" t="s">
        <v>456</v>
      </c>
      <c r="B4" s="491"/>
      <c r="C4" s="491"/>
      <c r="D4" s="491"/>
      <c r="E4" s="491"/>
      <c r="F4" s="491"/>
      <c r="G4" s="491"/>
      <c r="H4" s="491"/>
      <c r="I4" s="491"/>
      <c r="J4" s="491"/>
      <c r="K4" s="491"/>
      <c r="L4" s="491"/>
      <c r="M4" s="491"/>
      <c r="N4" s="1"/>
      <c r="O4" s="449"/>
      <c r="P4" s="32" t="s">
        <v>308</v>
      </c>
      <c r="Q4" s="149"/>
      <c r="R4" s="449"/>
      <c r="S4" s="32" t="s">
        <v>309</v>
      </c>
      <c r="T4" s="153"/>
      <c r="U4" s="53" t="s">
        <v>307</v>
      </c>
      <c r="V4" s="154"/>
      <c r="W4" s="108"/>
      <c r="X4" s="1"/>
      <c r="Y4" s="196"/>
      <c r="Z4" s="108"/>
      <c r="AA4" s="1"/>
      <c r="AB4" s="108"/>
      <c r="AC4" s="1"/>
      <c r="AD4" s="196"/>
      <c r="AE4" s="108"/>
      <c r="AF4" s="1"/>
      <c r="AG4" s="196"/>
      <c r="AH4" s="108"/>
    </row>
    <row r="5" spans="1:34" ht="22.5" customHeight="1" thickBot="1" x14ac:dyDescent="0.4">
      <c r="A5" s="198" t="s">
        <v>457</v>
      </c>
      <c r="B5" s="198"/>
      <c r="C5" s="198"/>
      <c r="D5" s="198"/>
      <c r="E5" s="198"/>
      <c r="F5" s="198"/>
      <c r="G5" s="198"/>
      <c r="H5" s="198"/>
      <c r="I5" s="198"/>
      <c r="J5" s="198"/>
      <c r="K5" s="198"/>
      <c r="L5" s="198"/>
      <c r="M5" s="198"/>
      <c r="N5" s="1"/>
      <c r="O5" s="450"/>
      <c r="P5" s="11" t="s">
        <v>310</v>
      </c>
      <c r="Q5" s="150"/>
      <c r="R5" s="449"/>
      <c r="S5" s="32" t="s">
        <v>103</v>
      </c>
      <c r="T5" s="153"/>
      <c r="U5" s="32" t="s">
        <v>244</v>
      </c>
      <c r="V5" s="154"/>
      <c r="W5" s="108"/>
      <c r="X5" s="1"/>
      <c r="Y5" s="196"/>
      <c r="Z5" s="108"/>
      <c r="AA5" s="1"/>
      <c r="AB5" s="108"/>
      <c r="AC5" s="1"/>
      <c r="AD5" s="196"/>
      <c r="AE5" s="108"/>
      <c r="AF5" s="1"/>
      <c r="AG5" s="196"/>
      <c r="AH5" s="108"/>
    </row>
    <row r="6" spans="1:34" ht="22.5" customHeight="1" thickBot="1" x14ac:dyDescent="0.4">
      <c r="A6" s="492" t="s">
        <v>459</v>
      </c>
      <c r="B6" s="492"/>
      <c r="C6" s="492"/>
      <c r="D6" s="492"/>
      <c r="E6" s="492"/>
      <c r="F6" s="492"/>
      <c r="G6" s="492"/>
      <c r="H6" s="492"/>
      <c r="I6" s="492"/>
      <c r="J6" s="492"/>
      <c r="K6" s="492"/>
      <c r="L6" s="492"/>
      <c r="M6" s="492"/>
      <c r="N6" s="1"/>
      <c r="O6" s="449" t="s">
        <v>10</v>
      </c>
      <c r="P6" s="53" t="s">
        <v>312</v>
      </c>
      <c r="Q6" s="148"/>
      <c r="R6" s="449"/>
      <c r="S6" s="53" t="s">
        <v>313</v>
      </c>
      <c r="T6" s="152"/>
      <c r="U6" s="53" t="s">
        <v>311</v>
      </c>
      <c r="V6" s="155"/>
      <c r="W6" s="108"/>
      <c r="X6" s="1"/>
      <c r="Y6" s="196"/>
      <c r="Z6" s="108"/>
      <c r="AA6" s="1"/>
      <c r="AB6" s="108"/>
      <c r="AC6" s="1"/>
      <c r="AD6" s="196"/>
      <c r="AE6" s="108"/>
      <c r="AF6" s="1"/>
      <c r="AG6" s="196"/>
      <c r="AH6" s="108"/>
    </row>
    <row r="7" spans="1:34" ht="22.5" customHeight="1" x14ac:dyDescent="0.35">
      <c r="A7" s="380" t="s">
        <v>482</v>
      </c>
      <c r="B7" s="493" t="s">
        <v>314</v>
      </c>
      <c r="C7" s="493"/>
      <c r="D7" s="495" t="s">
        <v>560</v>
      </c>
      <c r="E7" s="495"/>
      <c r="F7" s="495"/>
      <c r="G7" s="495"/>
      <c r="H7" s="495"/>
      <c r="I7" s="495"/>
      <c r="J7" s="495"/>
      <c r="K7" s="495"/>
      <c r="L7" s="496"/>
      <c r="M7" s="497"/>
      <c r="N7" s="1"/>
      <c r="O7" s="449"/>
      <c r="P7" s="53" t="s">
        <v>315</v>
      </c>
      <c r="Q7" s="148"/>
      <c r="R7" s="449"/>
      <c r="S7" s="32" t="s">
        <v>123</v>
      </c>
      <c r="T7" s="153"/>
      <c r="U7" s="53" t="s">
        <v>253</v>
      </c>
      <c r="V7" s="156"/>
      <c r="W7" s="108"/>
      <c r="X7" s="1"/>
      <c r="Y7" s="196"/>
      <c r="Z7" s="108"/>
      <c r="AA7" s="1"/>
      <c r="AB7" s="108"/>
      <c r="AC7" s="1"/>
      <c r="AD7" s="196"/>
      <c r="AE7" s="108"/>
      <c r="AF7" s="1"/>
      <c r="AG7" s="196"/>
      <c r="AH7" s="108"/>
    </row>
    <row r="8" spans="1:34" ht="22.5" customHeight="1" x14ac:dyDescent="0.35">
      <c r="A8" s="381"/>
      <c r="B8" s="494"/>
      <c r="C8" s="494"/>
      <c r="D8" s="498"/>
      <c r="E8" s="498"/>
      <c r="F8" s="498"/>
      <c r="G8" s="498"/>
      <c r="H8" s="498"/>
      <c r="I8" s="498"/>
      <c r="J8" s="498"/>
      <c r="K8" s="498"/>
      <c r="L8" s="499"/>
      <c r="M8" s="500"/>
      <c r="N8" s="1"/>
      <c r="O8" s="449"/>
      <c r="P8" s="32" t="s">
        <v>13</v>
      </c>
      <c r="Q8" s="149"/>
      <c r="R8" s="449"/>
      <c r="S8" s="32" t="s">
        <v>317</v>
      </c>
      <c r="T8" s="153"/>
      <c r="U8" s="32" t="s">
        <v>316</v>
      </c>
      <c r="V8" s="157"/>
      <c r="W8" s="108"/>
      <c r="X8" s="1"/>
      <c r="Y8" s="196"/>
      <c r="Z8" s="108"/>
      <c r="AA8" s="1"/>
      <c r="AB8" s="108"/>
      <c r="AC8" s="1"/>
      <c r="AD8" s="196"/>
      <c r="AE8" s="108"/>
      <c r="AF8" s="1"/>
      <c r="AG8" s="196"/>
      <c r="AH8" s="108"/>
    </row>
    <row r="9" spans="1:34" ht="22.5" customHeight="1" x14ac:dyDescent="0.35">
      <c r="A9" s="381"/>
      <c r="B9" s="494" t="s">
        <v>319</v>
      </c>
      <c r="C9" s="494"/>
      <c r="D9" s="391"/>
      <c r="E9" s="501"/>
      <c r="F9" s="501"/>
      <c r="G9" s="501"/>
      <c r="H9" s="501"/>
      <c r="I9" s="501"/>
      <c r="J9" s="501"/>
      <c r="K9" s="501"/>
      <c r="L9" s="502"/>
      <c r="M9" s="506" t="s">
        <v>42</v>
      </c>
      <c r="N9" s="1"/>
      <c r="O9" s="449"/>
      <c r="P9" s="32" t="s">
        <v>17</v>
      </c>
      <c r="Q9" s="149"/>
      <c r="R9" s="449"/>
      <c r="S9" s="32" t="s">
        <v>134</v>
      </c>
      <c r="T9" s="153"/>
      <c r="U9" s="32" t="s">
        <v>318</v>
      </c>
      <c r="V9" s="157"/>
      <c r="W9" s="108"/>
      <c r="X9" s="1"/>
      <c r="Y9" s="196"/>
      <c r="Z9" s="108"/>
      <c r="AA9" s="1"/>
      <c r="AB9" s="108"/>
      <c r="AC9" s="1"/>
      <c r="AD9" s="196"/>
      <c r="AE9" s="108"/>
      <c r="AF9" s="1"/>
      <c r="AG9" s="196"/>
      <c r="AH9" s="108"/>
    </row>
    <row r="10" spans="1:34" ht="22.5" customHeight="1" thickBot="1" x14ac:dyDescent="0.4">
      <c r="A10" s="381"/>
      <c r="B10" s="494"/>
      <c r="C10" s="494"/>
      <c r="D10" s="503"/>
      <c r="E10" s="504"/>
      <c r="F10" s="504"/>
      <c r="G10" s="504"/>
      <c r="H10" s="504"/>
      <c r="I10" s="504"/>
      <c r="J10" s="504"/>
      <c r="K10" s="504"/>
      <c r="L10" s="505"/>
      <c r="M10" s="507"/>
      <c r="N10" s="1"/>
      <c r="O10" s="450"/>
      <c r="P10" s="11" t="s">
        <v>320</v>
      </c>
      <c r="Q10" s="150"/>
      <c r="R10" s="449"/>
      <c r="S10" s="32" t="s">
        <v>321</v>
      </c>
      <c r="T10" s="153"/>
      <c r="U10" s="32" t="s">
        <v>270</v>
      </c>
      <c r="V10" s="157"/>
      <c r="W10" s="108"/>
      <c r="X10" s="1"/>
      <c r="Y10" s="196"/>
      <c r="Z10" s="108"/>
      <c r="AA10" s="1"/>
      <c r="AB10" s="108"/>
      <c r="AC10" s="1"/>
      <c r="AD10" s="196"/>
      <c r="AE10" s="108"/>
      <c r="AF10" s="1"/>
      <c r="AG10" s="196"/>
      <c r="AH10" s="108"/>
    </row>
    <row r="11" spans="1:34" ht="22.5" customHeight="1" x14ac:dyDescent="0.35">
      <c r="A11" s="381"/>
      <c r="B11" s="469" t="s">
        <v>60</v>
      </c>
      <c r="C11" s="470"/>
      <c r="D11" s="391"/>
      <c r="E11" s="508"/>
      <c r="F11" s="508"/>
      <c r="G11" s="508"/>
      <c r="H11" s="508"/>
      <c r="I11" s="508"/>
      <c r="J11" s="509"/>
      <c r="K11" s="513" t="s">
        <v>323</v>
      </c>
      <c r="L11" s="391"/>
      <c r="M11" s="515"/>
      <c r="N11" s="1"/>
      <c r="O11" s="448" t="s">
        <v>21</v>
      </c>
      <c r="P11" s="4" t="s">
        <v>324</v>
      </c>
      <c r="Q11" s="151"/>
      <c r="R11" s="449"/>
      <c r="S11" s="32" t="s">
        <v>325</v>
      </c>
      <c r="T11" s="153"/>
      <c r="U11" s="32" t="s">
        <v>322</v>
      </c>
      <c r="V11" s="157"/>
      <c r="W11" s="108"/>
      <c r="X11" s="1"/>
      <c r="Y11" s="196"/>
      <c r="Z11" s="108"/>
      <c r="AA11" s="1"/>
      <c r="AB11" s="108"/>
      <c r="AC11" s="1"/>
      <c r="AD11" s="196"/>
      <c r="AE11" s="108"/>
      <c r="AF11" s="1"/>
      <c r="AG11" s="196"/>
      <c r="AH11" s="108"/>
    </row>
    <row r="12" spans="1:34" ht="22.5" customHeight="1" x14ac:dyDescent="0.35">
      <c r="A12" s="381"/>
      <c r="B12" s="471"/>
      <c r="C12" s="472"/>
      <c r="D12" s="510"/>
      <c r="E12" s="511"/>
      <c r="F12" s="511"/>
      <c r="G12" s="511"/>
      <c r="H12" s="511"/>
      <c r="I12" s="511"/>
      <c r="J12" s="512"/>
      <c r="K12" s="514"/>
      <c r="L12" s="516"/>
      <c r="M12" s="517"/>
      <c r="N12" s="1"/>
      <c r="O12" s="449"/>
      <c r="P12" s="32" t="s">
        <v>531</v>
      </c>
      <c r="Q12" s="149"/>
      <c r="R12" s="449"/>
      <c r="S12" s="32" t="s">
        <v>327</v>
      </c>
      <c r="T12" s="153"/>
      <c r="U12" s="32" t="s">
        <v>326</v>
      </c>
      <c r="V12" s="157"/>
      <c r="W12" s="108"/>
      <c r="X12" s="1"/>
      <c r="Y12" s="196"/>
      <c r="Z12" s="108"/>
      <c r="AA12" s="1"/>
      <c r="AB12" s="108"/>
      <c r="AC12" s="1"/>
      <c r="AD12" s="196"/>
      <c r="AE12" s="108"/>
      <c r="AF12" s="1"/>
      <c r="AG12" s="196"/>
      <c r="AH12" s="108"/>
    </row>
    <row r="13" spans="1:34" ht="22.5" customHeight="1" x14ac:dyDescent="0.35">
      <c r="A13" s="381"/>
      <c r="B13" s="436" t="s">
        <v>74</v>
      </c>
      <c r="C13" s="437"/>
      <c r="D13" s="438"/>
      <c r="E13" s="439"/>
      <c r="F13" s="439"/>
      <c r="G13" s="439"/>
      <c r="H13" s="439"/>
      <c r="I13" s="439"/>
      <c r="J13" s="439"/>
      <c r="K13" s="199" t="s">
        <v>75</v>
      </c>
      <c r="L13" s="438"/>
      <c r="M13" s="440"/>
      <c r="N13" s="1"/>
      <c r="O13" s="449"/>
      <c r="P13" s="32" t="s">
        <v>328</v>
      </c>
      <c r="Q13" s="149"/>
      <c r="R13" s="449"/>
      <c r="S13" s="32" t="s">
        <v>329</v>
      </c>
      <c r="T13" s="153"/>
      <c r="U13" s="32" t="s">
        <v>280</v>
      </c>
      <c r="V13" s="157"/>
      <c r="W13" s="108"/>
      <c r="X13" s="1"/>
      <c r="Y13" s="196"/>
      <c r="Z13" s="108"/>
      <c r="AA13" s="1"/>
      <c r="AB13" s="108"/>
      <c r="AC13" s="1"/>
      <c r="AD13" s="196"/>
      <c r="AE13" s="108"/>
      <c r="AF13" s="1"/>
      <c r="AG13" s="196"/>
      <c r="AH13" s="108"/>
    </row>
    <row r="14" spans="1:34" ht="22.5" customHeight="1" thickBot="1" x14ac:dyDescent="0.4">
      <c r="A14" s="381"/>
      <c r="B14" s="436" t="s">
        <v>84</v>
      </c>
      <c r="C14" s="437"/>
      <c r="D14" s="438"/>
      <c r="E14" s="439"/>
      <c r="F14" s="439"/>
      <c r="G14" s="439"/>
      <c r="H14" s="439"/>
      <c r="I14" s="439"/>
      <c r="J14" s="439"/>
      <c r="K14" s="439"/>
      <c r="L14" s="439"/>
      <c r="M14" s="441"/>
      <c r="N14" s="1"/>
      <c r="O14" s="450"/>
      <c r="P14" s="11" t="s">
        <v>331</v>
      </c>
      <c r="Q14" s="150"/>
      <c r="R14" s="449"/>
      <c r="S14" s="32" t="s">
        <v>332</v>
      </c>
      <c r="T14" s="153"/>
      <c r="U14" s="32" t="s">
        <v>330</v>
      </c>
      <c r="V14" s="157"/>
      <c r="W14" s="108"/>
      <c r="X14" s="1"/>
      <c r="Y14" s="196"/>
      <c r="Z14" s="108"/>
      <c r="AA14" s="1"/>
      <c r="AB14" s="108"/>
      <c r="AC14" s="1"/>
      <c r="AD14" s="196"/>
      <c r="AE14" s="108"/>
      <c r="AF14" s="1"/>
      <c r="AG14" s="196"/>
      <c r="AH14" s="108"/>
    </row>
    <row r="15" spans="1:34" ht="22.5" customHeight="1" thickBot="1" x14ac:dyDescent="0.4">
      <c r="A15" s="382"/>
      <c r="B15" s="442" t="s">
        <v>557</v>
      </c>
      <c r="C15" s="443"/>
      <c r="D15" s="444"/>
      <c r="E15" s="445"/>
      <c r="F15" s="445"/>
      <c r="G15" s="445"/>
      <c r="H15" s="445"/>
      <c r="I15" s="445"/>
      <c r="J15" s="445"/>
      <c r="K15" s="445"/>
      <c r="L15" s="445"/>
      <c r="M15" s="446"/>
      <c r="N15" s="1"/>
      <c r="O15" s="448" t="s">
        <v>30</v>
      </c>
      <c r="P15" s="4" t="s">
        <v>33</v>
      </c>
      <c r="Q15" s="151"/>
      <c r="R15" s="449"/>
      <c r="S15" s="32" t="s">
        <v>334</v>
      </c>
      <c r="T15" s="153"/>
      <c r="U15" s="32" t="s">
        <v>333</v>
      </c>
      <c r="V15" s="157"/>
      <c r="W15" s="108"/>
      <c r="X15" s="1"/>
      <c r="Y15" s="196"/>
      <c r="Z15" s="108"/>
      <c r="AA15" s="1"/>
      <c r="AB15" s="108"/>
      <c r="AC15" s="1"/>
      <c r="AD15" s="196"/>
      <c r="AE15" s="108"/>
      <c r="AF15" s="1"/>
      <c r="AG15" s="196"/>
      <c r="AH15" s="108"/>
    </row>
    <row r="16" spans="1:34" ht="22.5" customHeight="1" thickTop="1" x14ac:dyDescent="0.35">
      <c r="A16" s="451" t="s">
        <v>87</v>
      </c>
      <c r="B16" s="454" t="s">
        <v>335</v>
      </c>
      <c r="C16" s="455"/>
      <c r="D16" s="456"/>
      <c r="E16" s="457"/>
      <c r="F16" s="457"/>
      <c r="G16" s="457"/>
      <c r="H16" s="457"/>
      <c r="I16" s="457"/>
      <c r="J16" s="457"/>
      <c r="K16" s="457"/>
      <c r="L16" s="457"/>
      <c r="M16" s="458"/>
      <c r="N16" s="1"/>
      <c r="O16" s="449"/>
      <c r="P16" s="32" t="s">
        <v>336</v>
      </c>
      <c r="Q16" s="149"/>
      <c r="R16" s="449"/>
      <c r="S16" s="32" t="s">
        <v>337</v>
      </c>
      <c r="T16" s="153"/>
      <c r="U16" s="32" t="s">
        <v>213</v>
      </c>
      <c r="V16" s="157"/>
      <c r="W16" s="108"/>
      <c r="X16" s="1"/>
      <c r="Y16" s="196"/>
      <c r="Z16" s="108"/>
      <c r="AA16" s="1"/>
      <c r="AB16" s="108"/>
      <c r="AC16" s="1"/>
      <c r="AD16" s="196"/>
      <c r="AE16" s="108"/>
      <c r="AF16" s="1"/>
      <c r="AG16" s="196"/>
      <c r="AH16" s="108"/>
    </row>
    <row r="17" spans="1:34" ht="22.5" customHeight="1" x14ac:dyDescent="0.35">
      <c r="A17" s="452"/>
      <c r="B17" s="459" t="s">
        <v>100</v>
      </c>
      <c r="C17" s="459"/>
      <c r="D17" s="438"/>
      <c r="E17" s="460"/>
      <c r="F17" s="460"/>
      <c r="G17" s="460"/>
      <c r="H17" s="460"/>
      <c r="I17" s="460"/>
      <c r="J17" s="460"/>
      <c r="K17" s="460"/>
      <c r="L17" s="460"/>
      <c r="M17" s="461"/>
      <c r="N17" s="1"/>
      <c r="O17" s="449"/>
      <c r="P17" s="32" t="s">
        <v>339</v>
      </c>
      <c r="Q17" s="149"/>
      <c r="R17" s="449"/>
      <c r="S17" s="32" t="s">
        <v>340</v>
      </c>
      <c r="T17" s="153"/>
      <c r="U17" s="32" t="s">
        <v>338</v>
      </c>
      <c r="V17" s="157"/>
      <c r="W17" s="108"/>
      <c r="X17" s="1"/>
      <c r="Y17" s="196"/>
      <c r="Z17" s="108"/>
      <c r="AA17" s="1"/>
      <c r="AB17" s="108"/>
      <c r="AC17" s="1"/>
      <c r="AD17" s="196"/>
      <c r="AE17" s="108"/>
      <c r="AF17" s="1"/>
      <c r="AG17" s="196"/>
      <c r="AH17" s="108"/>
    </row>
    <row r="18" spans="1:34" ht="22.5" customHeight="1" x14ac:dyDescent="0.35">
      <c r="A18" s="452"/>
      <c r="B18" s="459" t="s">
        <v>111</v>
      </c>
      <c r="C18" s="459"/>
      <c r="D18" s="462"/>
      <c r="E18" s="462"/>
      <c r="F18" s="462"/>
      <c r="G18" s="462"/>
      <c r="H18" s="462"/>
      <c r="I18" s="462"/>
      <c r="J18" s="462"/>
      <c r="K18" s="462"/>
      <c r="L18" s="394"/>
      <c r="M18" s="463"/>
      <c r="N18" s="1"/>
      <c r="O18" s="449"/>
      <c r="P18" s="32" t="s">
        <v>341</v>
      </c>
      <c r="Q18" s="149"/>
      <c r="R18" s="449"/>
      <c r="S18" s="32" t="s">
        <v>342</v>
      </c>
      <c r="T18" s="153"/>
      <c r="U18" s="32" t="s">
        <v>226</v>
      </c>
      <c r="V18" s="157"/>
      <c r="W18" s="108"/>
      <c r="X18" s="1"/>
      <c r="Y18" s="196"/>
      <c r="Z18" s="108"/>
      <c r="AA18" s="1"/>
      <c r="AB18" s="108"/>
      <c r="AC18" s="1"/>
      <c r="AD18" s="196"/>
      <c r="AE18" s="108"/>
      <c r="AF18" s="1"/>
      <c r="AG18" s="196"/>
      <c r="AH18" s="108"/>
    </row>
    <row r="19" spans="1:34" ht="22.5" customHeight="1" x14ac:dyDescent="0.35">
      <c r="A19" s="452"/>
      <c r="B19" s="464" t="s">
        <v>561</v>
      </c>
      <c r="C19" s="465"/>
      <c r="D19" s="466" t="s">
        <v>344</v>
      </c>
      <c r="E19" s="466"/>
      <c r="F19" s="466"/>
      <c r="G19" s="466"/>
      <c r="H19" s="466"/>
      <c r="I19" s="466"/>
      <c r="J19" s="466"/>
      <c r="K19" s="466"/>
      <c r="L19" s="467"/>
      <c r="M19" s="468"/>
      <c r="N19" s="1"/>
      <c r="O19" s="449"/>
      <c r="P19" s="32" t="s">
        <v>345</v>
      </c>
      <c r="Q19" s="149"/>
      <c r="R19" s="449"/>
      <c r="S19" s="32" t="s">
        <v>541</v>
      </c>
      <c r="T19" s="153"/>
      <c r="U19" s="32" t="s">
        <v>343</v>
      </c>
      <c r="V19" s="157"/>
      <c r="W19" s="108"/>
      <c r="X19" s="1"/>
      <c r="Y19" s="196"/>
      <c r="Z19" s="108"/>
      <c r="AA19" s="1"/>
      <c r="AB19" s="108"/>
      <c r="AC19" s="1"/>
      <c r="AD19" s="196"/>
      <c r="AE19" s="108"/>
      <c r="AF19" s="1"/>
      <c r="AG19" s="196"/>
      <c r="AH19" s="108"/>
    </row>
    <row r="20" spans="1:34" ht="22.5" customHeight="1" x14ac:dyDescent="0.35">
      <c r="A20" s="452"/>
      <c r="B20" s="469" t="s">
        <v>133</v>
      </c>
      <c r="C20" s="470"/>
      <c r="D20" s="307"/>
      <c r="E20" s="307"/>
      <c r="F20" s="307"/>
      <c r="G20" s="307"/>
      <c r="H20" s="307"/>
      <c r="I20" s="307"/>
      <c r="J20" s="307"/>
      <c r="K20" s="307"/>
      <c r="L20" s="438"/>
      <c r="M20" s="308"/>
      <c r="N20" s="1"/>
      <c r="O20" s="449"/>
      <c r="P20" s="32" t="s">
        <v>346</v>
      </c>
      <c r="Q20" s="149"/>
      <c r="R20" s="449"/>
      <c r="S20" s="32" t="s">
        <v>347</v>
      </c>
      <c r="T20" s="153"/>
      <c r="U20" s="32" t="s">
        <v>237</v>
      </c>
      <c r="V20" s="157"/>
      <c r="W20" s="108"/>
      <c r="X20" s="1"/>
      <c r="Y20" s="196"/>
      <c r="Z20" s="108"/>
      <c r="AA20" s="1"/>
      <c r="AB20" s="196"/>
      <c r="AC20" s="108"/>
      <c r="AD20" s="1"/>
      <c r="AE20" s="1"/>
      <c r="AF20" s="1"/>
      <c r="AG20" s="1"/>
      <c r="AH20" s="1"/>
    </row>
    <row r="21" spans="1:34" ht="22.5" customHeight="1" x14ac:dyDescent="0.35">
      <c r="A21" s="452"/>
      <c r="B21" s="471"/>
      <c r="C21" s="472"/>
      <c r="D21" s="307"/>
      <c r="E21" s="307"/>
      <c r="F21" s="307"/>
      <c r="G21" s="307"/>
      <c r="H21" s="307"/>
      <c r="I21" s="307"/>
      <c r="J21" s="307"/>
      <c r="K21" s="307"/>
      <c r="L21" s="438"/>
      <c r="M21" s="308"/>
      <c r="N21" s="1"/>
      <c r="O21" s="449"/>
      <c r="P21" s="32" t="s">
        <v>349</v>
      </c>
      <c r="Q21" s="149"/>
      <c r="R21" s="449"/>
      <c r="S21" s="32" t="s">
        <v>350</v>
      </c>
      <c r="T21" s="153"/>
      <c r="U21" s="32" t="s">
        <v>348</v>
      </c>
      <c r="V21" s="157"/>
      <c r="W21" s="108"/>
      <c r="X21" s="1"/>
      <c r="Y21" s="196"/>
      <c r="Z21" s="108"/>
      <c r="AA21" s="1"/>
      <c r="AB21" s="196"/>
      <c r="AC21" s="108"/>
      <c r="AD21" s="1"/>
      <c r="AE21" s="1"/>
      <c r="AF21" s="1"/>
      <c r="AG21" s="1"/>
      <c r="AH21" s="1"/>
    </row>
    <row r="22" spans="1:34" ht="22.5" customHeight="1" thickBot="1" x14ac:dyDescent="0.4">
      <c r="A22" s="452"/>
      <c r="B22" s="473" t="s">
        <v>351</v>
      </c>
      <c r="C22" s="474"/>
      <c r="D22" s="438"/>
      <c r="E22" s="475"/>
      <c r="F22" s="475"/>
      <c r="G22" s="475"/>
      <c r="H22" s="475"/>
      <c r="I22" s="475"/>
      <c r="J22" s="475"/>
      <c r="K22" s="475"/>
      <c r="L22" s="475"/>
      <c r="M22" s="476"/>
      <c r="N22" s="1"/>
      <c r="O22" s="450"/>
      <c r="P22" s="11" t="s">
        <v>49</v>
      </c>
      <c r="Q22" s="150"/>
      <c r="R22" s="449"/>
      <c r="S22" s="32" t="s">
        <v>352</v>
      </c>
      <c r="T22" s="153"/>
      <c r="U22" s="32" t="s">
        <v>246</v>
      </c>
      <c r="V22" s="157"/>
      <c r="W22" s="108"/>
      <c r="X22" s="1"/>
      <c r="Y22" s="196"/>
      <c r="Z22" s="108"/>
      <c r="AA22" s="1"/>
      <c r="AB22" s="196"/>
      <c r="AC22" s="108"/>
      <c r="AD22" s="1"/>
      <c r="AE22" s="1"/>
      <c r="AF22" s="1"/>
      <c r="AG22" s="1"/>
      <c r="AH22" s="1"/>
    </row>
    <row r="23" spans="1:34" ht="22.5" customHeight="1" x14ac:dyDescent="0.35">
      <c r="A23" s="452"/>
      <c r="B23" s="477" t="s">
        <v>164</v>
      </c>
      <c r="C23" s="478"/>
      <c r="D23" s="309"/>
      <c r="E23" s="351"/>
      <c r="F23" s="351"/>
      <c r="G23" s="351"/>
      <c r="H23" s="351"/>
      <c r="I23" s="351"/>
      <c r="J23" s="351"/>
      <c r="K23" s="351"/>
      <c r="L23" s="351"/>
      <c r="M23" s="352"/>
      <c r="N23" s="1"/>
      <c r="O23" s="448" t="s">
        <v>51</v>
      </c>
      <c r="P23" s="4" t="s">
        <v>354</v>
      </c>
      <c r="Q23" s="151"/>
      <c r="R23" s="449"/>
      <c r="S23" s="32" t="s">
        <v>175</v>
      </c>
      <c r="T23" s="153"/>
      <c r="U23" s="32" t="s">
        <v>353</v>
      </c>
      <c r="V23" s="157"/>
      <c r="W23" s="108"/>
      <c r="X23" s="1"/>
      <c r="Y23" s="196"/>
      <c r="Z23" s="108"/>
      <c r="AA23" s="1"/>
      <c r="AB23" s="196"/>
      <c r="AC23" s="108"/>
      <c r="AD23" s="1"/>
      <c r="AE23" s="1"/>
      <c r="AF23" s="1"/>
      <c r="AG23" s="1"/>
      <c r="AH23" s="1"/>
    </row>
    <row r="24" spans="1:34" ht="22.5" customHeight="1" thickBot="1" x14ac:dyDescent="0.4">
      <c r="A24" s="453"/>
      <c r="B24" s="479"/>
      <c r="C24" s="479"/>
      <c r="D24" s="353"/>
      <c r="E24" s="353"/>
      <c r="F24" s="353"/>
      <c r="G24" s="353"/>
      <c r="H24" s="353"/>
      <c r="I24" s="353"/>
      <c r="J24" s="353"/>
      <c r="K24" s="353"/>
      <c r="L24" s="353"/>
      <c r="M24" s="354"/>
      <c r="N24" s="1"/>
      <c r="O24" s="449"/>
      <c r="P24" s="32" t="s">
        <v>356</v>
      </c>
      <c r="Q24" s="149"/>
      <c r="R24" s="449"/>
      <c r="S24" s="32" t="s">
        <v>357</v>
      </c>
      <c r="T24" s="153"/>
      <c r="U24" s="32" t="s">
        <v>355</v>
      </c>
      <c r="V24" s="157"/>
      <c r="W24" s="108"/>
      <c r="X24" s="1"/>
      <c r="Y24" s="196"/>
      <c r="Z24" s="108"/>
      <c r="AA24" s="1"/>
      <c r="AB24" s="196"/>
      <c r="AC24" s="108"/>
      <c r="AD24" s="1"/>
      <c r="AE24" s="1"/>
      <c r="AF24" s="1"/>
      <c r="AG24" s="1"/>
      <c r="AH24" s="1"/>
    </row>
    <row r="25" spans="1:34" ht="22.5" customHeight="1" x14ac:dyDescent="0.35">
      <c r="A25" s="200"/>
      <c r="B25" s="429"/>
      <c r="C25" s="430"/>
      <c r="D25" s="430"/>
      <c r="E25" s="430"/>
      <c r="F25" s="430"/>
      <c r="G25" s="430"/>
      <c r="H25" s="430"/>
      <c r="I25" s="430"/>
      <c r="J25" s="430"/>
      <c r="K25" s="430"/>
      <c r="L25" s="430"/>
      <c r="M25" s="430"/>
      <c r="N25" s="1"/>
      <c r="O25" s="449"/>
      <c r="P25" s="32" t="s">
        <v>54</v>
      </c>
      <c r="Q25" s="149"/>
      <c r="R25" s="449"/>
      <c r="S25" s="32" t="s">
        <v>196</v>
      </c>
      <c r="T25" s="153"/>
      <c r="U25" s="32" t="s">
        <v>255</v>
      </c>
      <c r="V25" s="157"/>
      <c r="W25" s="108"/>
      <c r="X25" s="1"/>
      <c r="Y25" s="196"/>
      <c r="Z25" s="108"/>
      <c r="AA25" s="1"/>
      <c r="AB25" s="196"/>
      <c r="AC25" s="108"/>
      <c r="AD25" s="1"/>
      <c r="AE25" s="1"/>
      <c r="AF25" s="1"/>
      <c r="AG25" s="1"/>
      <c r="AH25" s="1"/>
    </row>
    <row r="26" spans="1:34" ht="22.5" customHeight="1" x14ac:dyDescent="0.35">
      <c r="A26" s="329" t="s">
        <v>460</v>
      </c>
      <c r="B26" s="431"/>
      <c r="C26" s="431"/>
      <c r="D26" s="431"/>
      <c r="E26" s="431"/>
      <c r="F26" s="431"/>
      <c r="G26" s="431"/>
      <c r="H26" s="431"/>
      <c r="I26" s="431"/>
      <c r="J26" s="431"/>
      <c r="K26" s="431"/>
      <c r="L26" s="431"/>
      <c r="M26" s="431"/>
      <c r="N26" s="1"/>
      <c r="O26" s="449"/>
      <c r="P26" s="32" t="s">
        <v>359</v>
      </c>
      <c r="Q26" s="149"/>
      <c r="R26" s="449"/>
      <c r="S26" s="32" t="s">
        <v>360</v>
      </c>
      <c r="T26" s="153"/>
      <c r="U26" s="32" t="s">
        <v>358</v>
      </c>
      <c r="V26" s="157"/>
      <c r="W26" s="108"/>
      <c r="X26" s="1"/>
      <c r="Y26" s="196"/>
      <c r="Z26" s="108"/>
      <c r="AA26" s="1"/>
      <c r="AB26" s="196"/>
      <c r="AC26" s="108"/>
      <c r="AD26" s="1"/>
      <c r="AE26" s="1"/>
      <c r="AF26" s="1"/>
      <c r="AG26" s="1"/>
      <c r="AH26" s="1"/>
    </row>
    <row r="27" spans="1:34" ht="22.5" customHeight="1" x14ac:dyDescent="0.35">
      <c r="A27" s="432" t="s">
        <v>206</v>
      </c>
      <c r="B27" s="433"/>
      <c r="C27" s="432" t="s">
        <v>207</v>
      </c>
      <c r="D27" s="433"/>
      <c r="E27" s="201"/>
      <c r="F27" s="201"/>
      <c r="G27" s="432" t="s">
        <v>208</v>
      </c>
      <c r="H27" s="447"/>
      <c r="I27" s="40"/>
      <c r="J27" s="202" t="s">
        <v>209</v>
      </c>
      <c r="K27" s="203" t="s">
        <v>210</v>
      </c>
      <c r="L27" s="414">
        <f>J34</f>
        <v>0</v>
      </c>
      <c r="M27" s="415"/>
      <c r="N27" s="1"/>
      <c r="O27" s="449"/>
      <c r="P27" s="32" t="s">
        <v>361</v>
      </c>
      <c r="Q27" s="149"/>
      <c r="R27" s="449"/>
      <c r="S27" s="32" t="s">
        <v>156</v>
      </c>
      <c r="T27" s="153"/>
      <c r="U27" s="32" t="s">
        <v>263</v>
      </c>
      <c r="V27" s="157"/>
      <c r="W27" s="108"/>
      <c r="X27" s="1"/>
      <c r="Y27" s="196"/>
      <c r="Z27" s="108"/>
      <c r="AA27" s="1"/>
      <c r="AB27" s="196"/>
      <c r="AC27" s="108"/>
      <c r="AD27" s="1"/>
      <c r="AE27" s="1"/>
      <c r="AF27" s="1"/>
      <c r="AG27" s="1"/>
      <c r="AH27" s="1"/>
    </row>
    <row r="28" spans="1:34" ht="22.5" customHeight="1" x14ac:dyDescent="0.35">
      <c r="A28" s="416" t="s">
        <v>2</v>
      </c>
      <c r="B28" s="416"/>
      <c r="C28" s="417">
        <v>6000</v>
      </c>
      <c r="D28" s="418"/>
      <c r="E28" s="299" t="s">
        <v>221</v>
      </c>
      <c r="F28" s="419"/>
      <c r="G28" s="204"/>
      <c r="H28" s="205">
        <f>SUM(Q3:Q5)</f>
        <v>0</v>
      </c>
      <c r="I28" s="206" t="s">
        <v>222</v>
      </c>
      <c r="J28" s="106">
        <f t="shared" ref="J28:J33" si="0">C28*H28</f>
        <v>0</v>
      </c>
      <c r="K28" s="203" t="s">
        <v>223</v>
      </c>
      <c r="L28" s="414">
        <f>ROUNDDOWN(L27*0.1,0)</f>
        <v>0</v>
      </c>
      <c r="M28" s="415"/>
      <c r="N28" s="1"/>
      <c r="O28" s="449"/>
      <c r="P28" s="32" t="s">
        <v>62</v>
      </c>
      <c r="Q28" s="149"/>
      <c r="R28" s="449"/>
      <c r="S28" s="32" t="s">
        <v>363</v>
      </c>
      <c r="T28" s="153"/>
      <c r="U28" s="32" t="s">
        <v>362</v>
      </c>
      <c r="V28" s="157"/>
      <c r="W28" s="108"/>
      <c r="X28" s="1"/>
      <c r="Y28" s="196"/>
      <c r="Z28" s="108"/>
      <c r="AA28" s="1"/>
      <c r="AB28" s="196"/>
      <c r="AC28" s="108"/>
      <c r="AD28" s="1"/>
      <c r="AE28" s="1"/>
      <c r="AF28" s="1"/>
      <c r="AG28" s="1"/>
      <c r="AH28" s="1"/>
    </row>
    <row r="29" spans="1:34" ht="22.5" customHeight="1" x14ac:dyDescent="0.35">
      <c r="A29" s="416" t="s">
        <v>10</v>
      </c>
      <c r="B29" s="416"/>
      <c r="C29" s="417">
        <v>4200</v>
      </c>
      <c r="D29" s="418"/>
      <c r="E29" s="299" t="s">
        <v>221</v>
      </c>
      <c r="F29" s="419"/>
      <c r="G29" s="204"/>
      <c r="H29" s="205">
        <f>SUM(Q6:Q10)</f>
        <v>0</v>
      </c>
      <c r="I29" s="206" t="s">
        <v>222</v>
      </c>
      <c r="J29" s="106">
        <f t="shared" si="0"/>
        <v>0</v>
      </c>
      <c r="K29" s="203" t="s">
        <v>234</v>
      </c>
      <c r="L29" s="434">
        <f>SUM(L27:L28)</f>
        <v>0</v>
      </c>
      <c r="M29" s="415"/>
      <c r="N29" s="1"/>
      <c r="O29" s="449"/>
      <c r="P29" s="32" t="s">
        <v>68</v>
      </c>
      <c r="Q29" s="149"/>
      <c r="R29" s="449"/>
      <c r="S29" s="32" t="s">
        <v>224</v>
      </c>
      <c r="T29" s="153"/>
      <c r="U29" s="68" t="s">
        <v>364</v>
      </c>
      <c r="V29" s="162"/>
      <c r="W29" s="108"/>
      <c r="X29" s="1"/>
      <c r="Y29" s="196"/>
      <c r="Z29" s="108"/>
      <c r="AA29" s="1"/>
      <c r="AB29" s="196"/>
      <c r="AC29" s="108"/>
      <c r="AD29" s="1"/>
      <c r="AE29" s="1"/>
      <c r="AF29" s="1"/>
      <c r="AG29" s="1"/>
      <c r="AH29" s="1"/>
    </row>
    <row r="30" spans="1:34" ht="22.5" customHeight="1" x14ac:dyDescent="0.35">
      <c r="A30" s="416" t="s">
        <v>21</v>
      </c>
      <c r="B30" s="416"/>
      <c r="C30" s="417">
        <v>3600</v>
      </c>
      <c r="D30" s="418"/>
      <c r="E30" s="299" t="s">
        <v>221</v>
      </c>
      <c r="F30" s="419"/>
      <c r="G30" s="204"/>
      <c r="H30" s="205">
        <f>SUM(Q11:Q14)</f>
        <v>0</v>
      </c>
      <c r="I30" s="206" t="s">
        <v>222</v>
      </c>
      <c r="J30" s="106">
        <f t="shared" si="0"/>
        <v>0</v>
      </c>
      <c r="K30" s="323" t="s">
        <v>243</v>
      </c>
      <c r="L30" s="420"/>
      <c r="M30" s="421"/>
      <c r="N30" s="1"/>
      <c r="O30" s="449"/>
      <c r="P30" s="32" t="s">
        <v>76</v>
      </c>
      <c r="Q30" s="149"/>
      <c r="R30" s="449"/>
      <c r="S30" s="32" t="s">
        <v>365</v>
      </c>
      <c r="T30" s="153"/>
      <c r="U30" s="68"/>
      <c r="V30" s="207"/>
      <c r="W30" s="108"/>
      <c r="X30" s="1"/>
      <c r="Y30" s="196"/>
      <c r="Z30" s="108"/>
      <c r="AA30" s="1"/>
      <c r="AB30" s="196"/>
      <c r="AC30" s="108"/>
      <c r="AD30" s="1"/>
      <c r="AE30" s="1"/>
      <c r="AF30" s="1"/>
      <c r="AG30" s="1"/>
      <c r="AH30" s="1"/>
    </row>
    <row r="31" spans="1:34" ht="22.5" customHeight="1" x14ac:dyDescent="0.35">
      <c r="A31" s="416" t="s">
        <v>30</v>
      </c>
      <c r="B31" s="416"/>
      <c r="C31" s="417">
        <v>2400</v>
      </c>
      <c r="D31" s="418"/>
      <c r="E31" s="299" t="s">
        <v>221</v>
      </c>
      <c r="F31" s="419"/>
      <c r="G31" s="204"/>
      <c r="H31" s="205">
        <f>SUM(Q15:Q22)</f>
        <v>0</v>
      </c>
      <c r="I31" s="206" t="s">
        <v>222</v>
      </c>
      <c r="J31" s="106">
        <f t="shared" si="0"/>
        <v>0</v>
      </c>
      <c r="K31" s="203" t="s">
        <v>252</v>
      </c>
      <c r="L31" s="414" t="str">
        <f>J44</f>
        <v/>
      </c>
      <c r="M31" s="415"/>
      <c r="N31" s="1"/>
      <c r="O31" s="449"/>
      <c r="P31" s="32" t="s">
        <v>366</v>
      </c>
      <c r="Q31" s="149"/>
      <c r="R31" s="449"/>
      <c r="S31" s="32" t="s">
        <v>151</v>
      </c>
      <c r="T31" s="153"/>
      <c r="U31" s="19"/>
      <c r="V31" s="208"/>
      <c r="W31" s="108"/>
      <c r="X31" s="1"/>
      <c r="Y31" s="196"/>
      <c r="Z31" s="108"/>
      <c r="AA31" s="1"/>
      <c r="AB31" s="196"/>
      <c r="AC31" s="108"/>
      <c r="AD31" s="1"/>
      <c r="AE31" s="1"/>
      <c r="AF31" s="1"/>
      <c r="AG31" s="1"/>
      <c r="AH31" s="1"/>
    </row>
    <row r="32" spans="1:34" ht="22.5" customHeight="1" x14ac:dyDescent="0.35">
      <c r="A32" s="416" t="s">
        <v>51</v>
      </c>
      <c r="B32" s="416"/>
      <c r="C32" s="417">
        <v>1800</v>
      </c>
      <c r="D32" s="418"/>
      <c r="E32" s="299" t="s">
        <v>221</v>
      </c>
      <c r="F32" s="419"/>
      <c r="G32" s="204"/>
      <c r="H32" s="205">
        <f>SUM(Q23:Q39)</f>
        <v>0</v>
      </c>
      <c r="I32" s="206" t="s">
        <v>222</v>
      </c>
      <c r="J32" s="106">
        <f t="shared" si="0"/>
        <v>0</v>
      </c>
      <c r="K32" s="203" t="s">
        <v>223</v>
      </c>
      <c r="L32" s="414" t="str">
        <f>IFERROR(ROUNDDOWN(L31*0.1,0),"")</f>
        <v/>
      </c>
      <c r="M32" s="415"/>
      <c r="N32" s="1"/>
      <c r="O32" s="449"/>
      <c r="P32" s="32" t="s">
        <v>183</v>
      </c>
      <c r="Q32" s="149"/>
      <c r="R32" s="449"/>
      <c r="S32" s="32" t="s">
        <v>532</v>
      </c>
      <c r="T32" s="153"/>
      <c r="U32" s="109"/>
      <c r="V32" s="209"/>
      <c r="W32" s="108"/>
      <c r="X32" s="1"/>
      <c r="Y32" s="196"/>
      <c r="Z32" s="108"/>
      <c r="AA32" s="1"/>
      <c r="AB32" s="196"/>
      <c r="AC32" s="108"/>
      <c r="AD32" s="1"/>
      <c r="AE32" s="1"/>
      <c r="AF32" s="1"/>
      <c r="AG32" s="1"/>
      <c r="AH32" s="1"/>
    </row>
    <row r="33" spans="1:34" ht="22.5" customHeight="1" x14ac:dyDescent="0.35">
      <c r="A33" s="416" t="s">
        <v>89</v>
      </c>
      <c r="B33" s="416"/>
      <c r="C33" s="417">
        <v>1500</v>
      </c>
      <c r="D33" s="418"/>
      <c r="E33" s="299" t="s">
        <v>221</v>
      </c>
      <c r="F33" s="419"/>
      <c r="G33" s="204"/>
      <c r="H33" s="205">
        <f>SUM(T3:T39,V3:V29)</f>
        <v>0</v>
      </c>
      <c r="I33" s="206" t="s">
        <v>222</v>
      </c>
      <c r="J33" s="106">
        <f t="shared" si="0"/>
        <v>0</v>
      </c>
      <c r="K33" s="203" t="s">
        <v>269</v>
      </c>
      <c r="L33" s="434" t="str">
        <f>IF(H34&gt;=101,SUM(L31:L32),"")</f>
        <v/>
      </c>
      <c r="M33" s="415"/>
      <c r="N33" s="210"/>
      <c r="O33" s="449"/>
      <c r="P33" s="32" t="s">
        <v>367</v>
      </c>
      <c r="Q33" s="149"/>
      <c r="R33" s="449"/>
      <c r="S33" s="32" t="s">
        <v>368</v>
      </c>
      <c r="T33" s="153"/>
      <c r="U33" s="19"/>
      <c r="V33" s="208"/>
      <c r="W33" s="108"/>
      <c r="X33" s="1"/>
      <c r="Y33" s="196"/>
      <c r="Z33" s="108"/>
      <c r="AA33" s="1"/>
      <c r="AB33" s="196"/>
      <c r="AC33" s="108"/>
      <c r="AD33" s="1"/>
      <c r="AE33" s="1"/>
      <c r="AF33" s="1"/>
      <c r="AG33" s="1"/>
      <c r="AH33" s="1"/>
    </row>
    <row r="34" spans="1:34" ht="22.5" customHeight="1" x14ac:dyDescent="0.35">
      <c r="A34" s="416" t="s">
        <v>276</v>
      </c>
      <c r="B34" s="416"/>
      <c r="C34" s="425"/>
      <c r="D34" s="426"/>
      <c r="E34" s="211"/>
      <c r="F34" s="211"/>
      <c r="G34" s="212" t="s">
        <v>277</v>
      </c>
      <c r="H34" s="213">
        <f>SUM(H28:H33)</f>
        <v>0</v>
      </c>
      <c r="I34" s="212" t="s">
        <v>278</v>
      </c>
      <c r="J34" s="214">
        <f>ROUNDDOWN(J28+J29+J30+J31+J32+J33,0)</f>
        <v>0</v>
      </c>
      <c r="K34" s="215" t="s">
        <v>279</v>
      </c>
      <c r="L34" s="216"/>
      <c r="M34" s="217"/>
      <c r="N34" s="1"/>
      <c r="O34" s="449"/>
      <c r="P34" s="105" t="s">
        <v>369</v>
      </c>
      <c r="Q34" s="149"/>
      <c r="R34" s="449"/>
      <c r="S34" s="19" t="s">
        <v>540</v>
      </c>
      <c r="T34" s="153"/>
      <c r="U34" s="218"/>
      <c r="V34" s="219"/>
      <c r="W34" s="103"/>
      <c r="X34" s="1"/>
      <c r="Y34" s="196"/>
      <c r="Z34" s="108"/>
      <c r="AA34" s="1"/>
      <c r="AB34" s="196"/>
      <c r="AC34" s="108"/>
      <c r="AD34" s="1"/>
      <c r="AE34" s="1"/>
      <c r="AF34" s="1"/>
      <c r="AG34" s="1"/>
      <c r="AH34" s="1"/>
    </row>
    <row r="35" spans="1:34" ht="22.5" customHeight="1" x14ac:dyDescent="0.35">
      <c r="A35" s="427" t="s">
        <v>370</v>
      </c>
      <c r="B35" s="427"/>
      <c r="C35" s="427"/>
      <c r="D35" s="427"/>
      <c r="E35" s="427"/>
      <c r="F35" s="427"/>
      <c r="G35" s="427"/>
      <c r="H35" s="427"/>
      <c r="I35" s="427"/>
      <c r="J35" s="1"/>
      <c r="K35" s="220" t="s">
        <v>285</v>
      </c>
      <c r="L35" s="435" t="str">
        <f>IFERROR(ROUND(J34/H34,2),"")</f>
        <v/>
      </c>
      <c r="M35" s="302"/>
      <c r="N35" s="1"/>
      <c r="O35" s="449"/>
      <c r="P35" s="32" t="s">
        <v>82</v>
      </c>
      <c r="Q35" s="149"/>
      <c r="R35" s="449"/>
      <c r="S35" s="105" t="s">
        <v>536</v>
      </c>
      <c r="T35" s="153"/>
      <c r="U35" s="19"/>
      <c r="V35" s="208"/>
      <c r="W35" s="108"/>
      <c r="X35" s="221"/>
      <c r="Y35" s="108"/>
      <c r="Z35" s="108"/>
      <c r="AA35" s="1"/>
      <c r="AB35" s="196"/>
      <c r="AC35" s="108"/>
      <c r="AD35" s="1"/>
      <c r="AE35" s="1"/>
      <c r="AF35" s="1"/>
      <c r="AG35" s="1"/>
      <c r="AH35" s="1"/>
    </row>
    <row r="36" spans="1:34" ht="22.5" customHeight="1" x14ac:dyDescent="0.35">
      <c r="A36" s="222" t="s">
        <v>372</v>
      </c>
      <c r="B36" s="222"/>
      <c r="C36" s="222"/>
      <c r="D36" s="222"/>
      <c r="E36" s="222"/>
      <c r="F36" s="223"/>
      <c r="G36" s="223"/>
      <c r="H36" s="223"/>
      <c r="I36" s="224"/>
      <c r="J36" s="484"/>
      <c r="K36" s="484"/>
      <c r="L36" s="484"/>
      <c r="M36" s="484"/>
      <c r="N36" s="1"/>
      <c r="O36" s="449"/>
      <c r="P36" s="32" t="s">
        <v>85</v>
      </c>
      <c r="Q36" s="149"/>
      <c r="R36" s="449"/>
      <c r="S36" s="32" t="s">
        <v>371</v>
      </c>
      <c r="T36" s="153"/>
      <c r="U36" s="19"/>
      <c r="V36" s="208"/>
      <c r="W36" s="108"/>
      <c r="X36" s="196"/>
      <c r="Y36" s="108"/>
      <c r="Z36" s="108"/>
      <c r="AA36" s="1"/>
      <c r="AB36" s="196"/>
      <c r="AC36" s="108"/>
      <c r="AD36" s="1"/>
      <c r="AE36" s="1"/>
      <c r="AF36" s="1"/>
      <c r="AG36" s="1"/>
      <c r="AH36" s="1"/>
    </row>
    <row r="37" spans="1:34" ht="22.5" customHeight="1" x14ac:dyDescent="0.35">
      <c r="A37" s="428" t="s">
        <v>461</v>
      </c>
      <c r="B37" s="428"/>
      <c r="C37" s="428"/>
      <c r="D37" s="428"/>
      <c r="E37" s="428"/>
      <c r="F37" s="428"/>
      <c r="G37" s="428"/>
      <c r="H37" s="428"/>
      <c r="I37" s="428"/>
      <c r="J37" s="428"/>
      <c r="K37" s="428"/>
      <c r="L37" s="428"/>
      <c r="M37" s="428"/>
      <c r="N37" s="1"/>
      <c r="O37" s="449"/>
      <c r="P37" s="32" t="s">
        <v>374</v>
      </c>
      <c r="Q37" s="149"/>
      <c r="R37" s="449"/>
      <c r="S37" s="32" t="s">
        <v>373</v>
      </c>
      <c r="T37" s="153"/>
      <c r="U37" s="225"/>
      <c r="V37" s="208"/>
      <c r="W37" s="108"/>
      <c r="X37" s="196"/>
      <c r="Y37" s="108"/>
      <c r="Z37" s="108"/>
      <c r="AA37" s="1"/>
      <c r="AB37" s="196"/>
      <c r="AC37" s="108"/>
      <c r="AD37" s="1"/>
      <c r="AE37" s="1"/>
      <c r="AF37" s="1"/>
      <c r="AG37" s="1"/>
      <c r="AH37" s="1"/>
    </row>
    <row r="38" spans="1:34" ht="22.5" customHeight="1" x14ac:dyDescent="0.35">
      <c r="A38" s="424" t="s">
        <v>293</v>
      </c>
      <c r="B38" s="424"/>
      <c r="C38" s="409">
        <f>IF(H34&lt;=100,H34,100)</f>
        <v>0</v>
      </c>
      <c r="D38" s="410"/>
      <c r="E38" s="226" t="s">
        <v>221</v>
      </c>
      <c r="F38" s="227" t="s">
        <v>294</v>
      </c>
      <c r="G38" s="228" t="s">
        <v>221</v>
      </c>
      <c r="H38" s="229">
        <v>1</v>
      </c>
      <c r="I38" s="167" t="s">
        <v>222</v>
      </c>
      <c r="J38" s="106" t="str">
        <f>IFERROR(C38*L35*H38,"")</f>
        <v/>
      </c>
      <c r="K38" s="230"/>
      <c r="L38" s="231"/>
      <c r="M38" s="231"/>
      <c r="N38" s="1"/>
      <c r="O38" s="449"/>
      <c r="P38" s="32" t="s">
        <v>376</v>
      </c>
      <c r="Q38" s="149"/>
      <c r="R38" s="449"/>
      <c r="S38" s="32" t="s">
        <v>375</v>
      </c>
      <c r="T38" s="153"/>
      <c r="U38" s="19"/>
      <c r="V38" s="208"/>
      <c r="W38" s="108"/>
      <c r="X38" s="196"/>
      <c r="Y38" s="108"/>
      <c r="Z38" s="108"/>
      <c r="AA38" s="1"/>
      <c r="AB38" s="196"/>
      <c r="AC38" s="108"/>
      <c r="AD38" s="1"/>
      <c r="AE38" s="1"/>
      <c r="AF38" s="1"/>
      <c r="AG38" s="1"/>
      <c r="AH38" s="1"/>
    </row>
    <row r="39" spans="1:34" ht="22.5" customHeight="1" thickBot="1" x14ac:dyDescent="0.4">
      <c r="A39" s="424" t="s">
        <v>297</v>
      </c>
      <c r="B39" s="424"/>
      <c r="C39" s="409">
        <f>IF(H34&gt;=101,IF(H34&lt;=300,H34-100,200),0)</f>
        <v>0</v>
      </c>
      <c r="D39" s="410"/>
      <c r="E39" s="226" t="s">
        <v>221</v>
      </c>
      <c r="F39" s="232" t="s">
        <v>294</v>
      </c>
      <c r="G39" s="228" t="s">
        <v>221</v>
      </c>
      <c r="H39" s="229">
        <v>0.9</v>
      </c>
      <c r="I39" s="167" t="s">
        <v>222</v>
      </c>
      <c r="J39" s="106" t="str">
        <f>IFERROR(INT(C39*L35*H39),"")</f>
        <v/>
      </c>
      <c r="K39" s="230"/>
      <c r="L39" s="231"/>
      <c r="M39" s="231"/>
      <c r="N39" s="1"/>
      <c r="O39" s="450"/>
      <c r="P39" s="11" t="s">
        <v>378</v>
      </c>
      <c r="Q39" s="150"/>
      <c r="R39" s="450"/>
      <c r="S39" s="233" t="s">
        <v>377</v>
      </c>
      <c r="T39" s="161"/>
      <c r="U39" s="24"/>
      <c r="V39" s="234"/>
      <c r="W39" s="108"/>
      <c r="X39" s="1"/>
      <c r="Y39" s="196"/>
      <c r="Z39" s="108"/>
      <c r="AA39" s="1"/>
      <c r="AB39" s="196"/>
      <c r="AC39" s="108"/>
      <c r="AD39" s="1"/>
      <c r="AE39" s="1"/>
      <c r="AF39" s="1"/>
      <c r="AG39" s="1"/>
      <c r="AH39" s="1"/>
    </row>
    <row r="40" spans="1:34" ht="22.5" customHeight="1" x14ac:dyDescent="0.25">
      <c r="A40" s="424" t="s">
        <v>298</v>
      </c>
      <c r="B40" s="424"/>
      <c r="C40" s="409">
        <f>IF(H34&gt;=301,IF(H34&lt;=500,H34-300,200),0)</f>
        <v>0</v>
      </c>
      <c r="D40" s="410"/>
      <c r="E40" s="226" t="s">
        <v>221</v>
      </c>
      <c r="F40" s="232" t="s">
        <v>294</v>
      </c>
      <c r="G40" s="228" t="s">
        <v>221</v>
      </c>
      <c r="H40" s="229">
        <v>0.7</v>
      </c>
      <c r="I40" s="167" t="s">
        <v>222</v>
      </c>
      <c r="J40" s="106" t="str">
        <f>IFERROR(INT(C40*L35*H40),"")</f>
        <v/>
      </c>
      <c r="K40" s="230"/>
      <c r="L40" s="231"/>
      <c r="M40" s="231"/>
      <c r="N40" s="1"/>
      <c r="O40" s="195"/>
      <c r="P40" s="104"/>
      <c r="Q40" s="107"/>
      <c r="R40" s="235"/>
      <c r="S40" s="236"/>
      <c r="T40" s="108"/>
      <c r="U40" s="237"/>
      <c r="V40" s="237"/>
      <c r="W40" s="108"/>
      <c r="X40" s="1"/>
      <c r="Y40" s="196"/>
      <c r="Z40" s="108"/>
      <c r="AA40" s="1"/>
      <c r="AB40" s="196"/>
      <c r="AC40" s="108"/>
      <c r="AD40" s="1"/>
      <c r="AE40" s="1"/>
      <c r="AF40" s="1"/>
      <c r="AG40" s="1"/>
      <c r="AH40" s="1"/>
    </row>
    <row r="41" spans="1:34" ht="22.5" customHeight="1" x14ac:dyDescent="0.2">
      <c r="A41" s="412" t="s">
        <v>299</v>
      </c>
      <c r="B41" s="413"/>
      <c r="C41" s="409">
        <f>IF(H34&gt;=501,IF(H34&lt;=3000,H34-500,2500),0)</f>
        <v>0</v>
      </c>
      <c r="D41" s="410"/>
      <c r="E41" s="226" t="s">
        <v>221</v>
      </c>
      <c r="F41" s="232" t="s">
        <v>294</v>
      </c>
      <c r="G41" s="228" t="s">
        <v>221</v>
      </c>
      <c r="H41" s="229">
        <v>0.45</v>
      </c>
      <c r="I41" s="167" t="s">
        <v>222</v>
      </c>
      <c r="J41" s="106" t="str">
        <f>IFERROR(INT(C41*L35*H41),"")</f>
        <v/>
      </c>
      <c r="K41" s="230"/>
      <c r="L41" s="231"/>
      <c r="M41" s="231"/>
      <c r="N41" s="1"/>
      <c r="O41" s="195"/>
      <c r="P41" s="283" t="s">
        <v>529</v>
      </c>
      <c r="Q41" s="283"/>
      <c r="R41" s="283"/>
      <c r="S41" s="483" t="s">
        <v>564</v>
      </c>
      <c r="T41" s="483"/>
      <c r="U41" s="483"/>
      <c r="V41" s="480" t="s">
        <v>524</v>
      </c>
      <c r="W41" s="108"/>
      <c r="X41" s="1"/>
      <c r="Y41" s="196"/>
      <c r="Z41" s="108"/>
      <c r="AA41" s="1"/>
      <c r="AB41" s="196"/>
      <c r="AC41" s="108"/>
      <c r="AD41" s="1"/>
      <c r="AE41" s="1"/>
      <c r="AF41" s="1"/>
      <c r="AG41" s="1"/>
      <c r="AH41" s="1"/>
    </row>
    <row r="42" spans="1:34" ht="22.5" customHeight="1" x14ac:dyDescent="0.25">
      <c r="A42" s="412" t="s">
        <v>301</v>
      </c>
      <c r="B42" s="413"/>
      <c r="C42" s="409">
        <f>IF(H34&gt;=3001,IF(H34&lt;=10000,H34-3000,7000),0)</f>
        <v>0</v>
      </c>
      <c r="D42" s="410"/>
      <c r="E42" s="226" t="s">
        <v>221</v>
      </c>
      <c r="F42" s="232" t="s">
        <v>294</v>
      </c>
      <c r="G42" s="228" t="s">
        <v>221</v>
      </c>
      <c r="H42" s="238">
        <v>0.4</v>
      </c>
      <c r="I42" s="167" t="s">
        <v>222</v>
      </c>
      <c r="J42" s="106" t="str">
        <f>IFERROR(INT(C42*L35*H42),"")</f>
        <v/>
      </c>
      <c r="K42" s="230"/>
      <c r="L42" s="231"/>
      <c r="M42" s="231"/>
      <c r="N42" s="65"/>
      <c r="O42" s="65"/>
      <c r="P42" s="272" t="s">
        <v>523</v>
      </c>
      <c r="Q42" s="407"/>
      <c r="R42" s="407"/>
      <c r="S42" s="483"/>
      <c r="T42" s="483"/>
      <c r="U42" s="483"/>
      <c r="V42" s="481"/>
      <c r="W42" s="1"/>
      <c r="X42" s="1"/>
      <c r="Y42" s="1"/>
      <c r="Z42" s="108"/>
      <c r="AA42" s="1"/>
      <c r="AB42" s="196"/>
      <c r="AC42" s="108"/>
      <c r="AD42" s="1"/>
      <c r="AE42" s="1"/>
      <c r="AF42" s="1"/>
      <c r="AG42" s="1"/>
      <c r="AH42" s="1"/>
    </row>
    <row r="43" spans="1:34" ht="22.5" customHeight="1" x14ac:dyDescent="0.25">
      <c r="A43" s="412" t="s">
        <v>302</v>
      </c>
      <c r="B43" s="413"/>
      <c r="C43" s="409">
        <f>IF(H34&gt;=10001,H34-10000,0)</f>
        <v>0</v>
      </c>
      <c r="D43" s="410"/>
      <c r="E43" s="226" t="s">
        <v>221</v>
      </c>
      <c r="F43" s="232" t="s">
        <v>294</v>
      </c>
      <c r="G43" s="228" t="s">
        <v>221</v>
      </c>
      <c r="H43" s="238">
        <v>0.35</v>
      </c>
      <c r="I43" s="167" t="s">
        <v>222</v>
      </c>
      <c r="J43" s="106" t="str">
        <f>IFERROR(INT(C43*L35*H43),"")</f>
        <v/>
      </c>
      <c r="K43" s="230"/>
      <c r="L43" s="231"/>
      <c r="M43" s="231"/>
      <c r="N43" s="239"/>
      <c r="O43" s="195"/>
      <c r="P43" s="272" t="s">
        <v>525</v>
      </c>
      <c r="Q43" s="407"/>
      <c r="R43" s="407"/>
      <c r="S43" s="483"/>
      <c r="T43" s="483"/>
      <c r="U43" s="483"/>
      <c r="V43" s="481"/>
      <c r="W43" s="108"/>
      <c r="X43" s="1"/>
      <c r="Y43" s="196"/>
      <c r="Z43" s="108"/>
      <c r="AA43" s="1"/>
      <c r="AB43" s="196"/>
      <c r="AC43" s="108"/>
      <c r="AD43" s="1"/>
      <c r="AE43" s="1"/>
      <c r="AF43" s="1"/>
      <c r="AG43" s="1"/>
      <c r="AH43" s="1"/>
    </row>
    <row r="44" spans="1:34" ht="22.5" customHeight="1" x14ac:dyDescent="0.25">
      <c r="A44" s="408" t="s">
        <v>303</v>
      </c>
      <c r="B44" s="408"/>
      <c r="C44" s="409">
        <f>SUM(C38:C43)</f>
        <v>0</v>
      </c>
      <c r="D44" s="410"/>
      <c r="E44" s="204"/>
      <c r="F44" s="240"/>
      <c r="G44" s="411" t="s">
        <v>304</v>
      </c>
      <c r="H44" s="411"/>
      <c r="I44" s="241"/>
      <c r="J44" s="106" t="str">
        <f>IF(H34 &gt;= 101,SUM(J38:J43),"")</f>
        <v/>
      </c>
      <c r="K44" s="230"/>
      <c r="L44" s="231"/>
      <c r="M44" s="231"/>
      <c r="N44" s="1"/>
      <c r="O44" s="195"/>
      <c r="P44" s="272" t="s">
        <v>526</v>
      </c>
      <c r="Q44" s="407"/>
      <c r="R44" s="407"/>
      <c r="S44" s="483"/>
      <c r="T44" s="483"/>
      <c r="U44" s="483"/>
      <c r="V44" s="481"/>
      <c r="W44" s="108"/>
      <c r="X44" s="1"/>
      <c r="Y44" s="196"/>
      <c r="Z44" s="108"/>
      <c r="AA44" s="1"/>
      <c r="AB44" s="196"/>
      <c r="AC44" s="108"/>
      <c r="AD44" s="1"/>
      <c r="AE44" s="1"/>
      <c r="AF44" s="1"/>
      <c r="AG44" s="1"/>
      <c r="AH44" s="1"/>
    </row>
    <row r="45" spans="1:34" ht="22.5" customHeight="1" x14ac:dyDescent="0.25">
      <c r="A45" s="1"/>
      <c r="B45" s="1"/>
      <c r="C45" s="1"/>
      <c r="D45" s="1"/>
      <c r="E45" s="1"/>
      <c r="F45" s="1"/>
      <c r="G45" s="1"/>
      <c r="H45" s="1"/>
      <c r="I45" s="1"/>
      <c r="J45" s="1"/>
      <c r="K45" s="1"/>
      <c r="L45" s="1"/>
      <c r="M45" s="1"/>
      <c r="N45" s="1"/>
      <c r="O45" s="195"/>
      <c r="P45" s="272" t="s">
        <v>527</v>
      </c>
      <c r="Q45" s="407"/>
      <c r="R45" s="407"/>
      <c r="S45" s="483"/>
      <c r="T45" s="483"/>
      <c r="U45" s="483"/>
      <c r="V45" s="482"/>
      <c r="W45" s="108"/>
      <c r="X45" s="1"/>
      <c r="Y45" s="196"/>
      <c r="Z45" s="108"/>
      <c r="AA45" s="1"/>
      <c r="AB45" s="196"/>
      <c r="AC45" s="108"/>
      <c r="AD45" s="1"/>
      <c r="AE45" s="1"/>
      <c r="AF45" s="1"/>
      <c r="AG45" s="1"/>
      <c r="AH45" s="1"/>
    </row>
    <row r="46" spans="1:34" ht="18" x14ac:dyDescent="0.35">
      <c r="A46" s="1"/>
      <c r="B46" s="1"/>
      <c r="C46" s="1"/>
      <c r="D46" s="1"/>
      <c r="E46" s="1"/>
      <c r="F46" s="1"/>
      <c r="G46" s="1"/>
      <c r="H46" s="1"/>
      <c r="I46" s="1"/>
      <c r="J46" s="102"/>
      <c r="K46" s="1"/>
      <c r="L46" s="1"/>
      <c r="M46" s="1"/>
      <c r="N46" s="1"/>
      <c r="O46" s="195"/>
      <c r="P46" s="104"/>
      <c r="Q46" s="107"/>
      <c r="R46" s="1"/>
      <c r="S46" s="242"/>
      <c r="U46" s="242"/>
      <c r="V46" s="243"/>
      <c r="W46" s="108"/>
      <c r="X46" s="1"/>
      <c r="Y46" s="196"/>
      <c r="Z46" s="108"/>
      <c r="AA46" s="1"/>
      <c r="AB46" s="196"/>
      <c r="AC46" s="108"/>
      <c r="AD46" s="1"/>
      <c r="AE46" s="1"/>
      <c r="AF46" s="1"/>
      <c r="AG46" s="1"/>
      <c r="AH46" s="1"/>
    </row>
  </sheetData>
  <sheetProtection sheet="1" objects="1" scenarios="1" formatCells="0" selectLockedCells="1"/>
  <mergeCells count="105">
    <mergeCell ref="V41:V45"/>
    <mergeCell ref="S41:U45"/>
    <mergeCell ref="J36:M36"/>
    <mergeCell ref="R1:S1"/>
    <mergeCell ref="T1:V1"/>
    <mergeCell ref="A2:H2"/>
    <mergeCell ref="O2:V2"/>
    <mergeCell ref="A3:M3"/>
    <mergeCell ref="O3:O5"/>
    <mergeCell ref="R3:R39"/>
    <mergeCell ref="A4:M4"/>
    <mergeCell ref="A6:M6"/>
    <mergeCell ref="O6:O10"/>
    <mergeCell ref="A7:A15"/>
    <mergeCell ref="B7:C8"/>
    <mergeCell ref="D7:M8"/>
    <mergeCell ref="B9:C10"/>
    <mergeCell ref="D9:L10"/>
    <mergeCell ref="M9:M10"/>
    <mergeCell ref="B11:C12"/>
    <mergeCell ref="D11:J12"/>
    <mergeCell ref="K11:K12"/>
    <mergeCell ref="L11:M12"/>
    <mergeCell ref="O11:O14"/>
    <mergeCell ref="O15:O22"/>
    <mergeCell ref="A16:A24"/>
    <mergeCell ref="B16:C16"/>
    <mergeCell ref="D16:M16"/>
    <mergeCell ref="B17:C17"/>
    <mergeCell ref="D17:M17"/>
    <mergeCell ref="B18:C18"/>
    <mergeCell ref="D18:M18"/>
    <mergeCell ref="B19:C19"/>
    <mergeCell ref="D19:M19"/>
    <mergeCell ref="B20:C21"/>
    <mergeCell ref="D20:M21"/>
    <mergeCell ref="B22:C22"/>
    <mergeCell ref="D22:M22"/>
    <mergeCell ref="B23:C24"/>
    <mergeCell ref="D23:M24"/>
    <mergeCell ref="O23:O39"/>
    <mergeCell ref="A31:B31"/>
    <mergeCell ref="C31:D31"/>
    <mergeCell ref="E31:F31"/>
    <mergeCell ref="L31:M31"/>
    <mergeCell ref="A28:B28"/>
    <mergeCell ref="C28:D28"/>
    <mergeCell ref="E28:F28"/>
    <mergeCell ref="B13:C13"/>
    <mergeCell ref="D13:J13"/>
    <mergeCell ref="L13:M13"/>
    <mergeCell ref="B14:C14"/>
    <mergeCell ref="D14:M14"/>
    <mergeCell ref="B15:C15"/>
    <mergeCell ref="D15:M15"/>
    <mergeCell ref="C27:D27"/>
    <mergeCell ref="G27:H27"/>
    <mergeCell ref="L27:M27"/>
    <mergeCell ref="A33:B33"/>
    <mergeCell ref="C33:D33"/>
    <mergeCell ref="E33:F33"/>
    <mergeCell ref="L33:M33"/>
    <mergeCell ref="L35:M35"/>
    <mergeCell ref="A32:B32"/>
    <mergeCell ref="C32:D32"/>
    <mergeCell ref="E32:F32"/>
    <mergeCell ref="L32:M32"/>
    <mergeCell ref="L28:M28"/>
    <mergeCell ref="A29:B29"/>
    <mergeCell ref="C29:D29"/>
    <mergeCell ref="E29:F29"/>
    <mergeCell ref="E30:F30"/>
    <mergeCell ref="K30:M30"/>
    <mergeCell ref="K1:M1"/>
    <mergeCell ref="K2:M2"/>
    <mergeCell ref="A40:B40"/>
    <mergeCell ref="C40:D40"/>
    <mergeCell ref="A34:B34"/>
    <mergeCell ref="C34:D34"/>
    <mergeCell ref="A35:I35"/>
    <mergeCell ref="A37:M37"/>
    <mergeCell ref="A38:B38"/>
    <mergeCell ref="C38:D38"/>
    <mergeCell ref="A39:B39"/>
    <mergeCell ref="B25:M25"/>
    <mergeCell ref="A26:M26"/>
    <mergeCell ref="A27:B27"/>
    <mergeCell ref="C39:D39"/>
    <mergeCell ref="L29:M29"/>
    <mergeCell ref="A30:B30"/>
    <mergeCell ref="C30:D30"/>
    <mergeCell ref="P41:R41"/>
    <mergeCell ref="Q42:R42"/>
    <mergeCell ref="Q43:R43"/>
    <mergeCell ref="Q44:R44"/>
    <mergeCell ref="Q45:R45"/>
    <mergeCell ref="A44:B44"/>
    <mergeCell ref="C44:D44"/>
    <mergeCell ref="G44:H44"/>
    <mergeCell ref="A41:B41"/>
    <mergeCell ref="C41:D41"/>
    <mergeCell ref="A42:B42"/>
    <mergeCell ref="C42:D42"/>
    <mergeCell ref="A43:B43"/>
    <mergeCell ref="C43:D43"/>
  </mergeCells>
  <phoneticPr fontId="2"/>
  <pageMargins left="0.7" right="0.7" top="0.75" bottom="0.75" header="0.3" footer="0.3"/>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7"/>
  <sheetViews>
    <sheetView showGridLines="0" view="pageBreakPreview" zoomScale="115" zoomScaleNormal="100" zoomScaleSheetLayoutView="115" workbookViewId="0"/>
  </sheetViews>
  <sheetFormatPr defaultRowHeight="13" x14ac:dyDescent="0.2"/>
  <cols>
    <col min="1" max="1" width="1.6328125" customWidth="1"/>
    <col min="2" max="2" width="5.08984375" customWidth="1"/>
    <col min="3" max="10" width="8.08984375" customWidth="1"/>
    <col min="11" max="11" width="12.26953125" customWidth="1"/>
    <col min="12" max="12" width="6.36328125" customWidth="1"/>
    <col min="13" max="13" width="7.08984375" customWidth="1"/>
    <col min="21" max="21" width="9" customWidth="1"/>
  </cols>
  <sheetData>
    <row r="1" spans="1:20" ht="14" x14ac:dyDescent="0.2">
      <c r="A1" s="109"/>
      <c r="B1" s="110" t="s">
        <v>505</v>
      </c>
      <c r="D1" s="109"/>
      <c r="E1" s="109"/>
      <c r="F1" s="109"/>
      <c r="G1" s="109"/>
      <c r="H1" s="109"/>
      <c r="I1" s="109"/>
      <c r="J1" s="109"/>
      <c r="M1" s="109"/>
      <c r="N1" s="109"/>
      <c r="O1" s="109"/>
      <c r="P1" s="109"/>
      <c r="Q1" s="109"/>
      <c r="R1" s="109"/>
      <c r="S1" s="109"/>
      <c r="T1" s="109"/>
    </row>
    <row r="2" spans="1:20" ht="21" x14ac:dyDescent="0.2">
      <c r="A2" s="109"/>
      <c r="B2" s="111" t="s">
        <v>551</v>
      </c>
      <c r="M2" s="109"/>
      <c r="N2" s="109"/>
      <c r="O2" s="109"/>
      <c r="P2" s="109"/>
      <c r="Q2" s="109"/>
      <c r="R2" s="109"/>
      <c r="S2" s="109"/>
      <c r="T2" s="109"/>
    </row>
    <row r="3" spans="1:20" ht="14" x14ac:dyDescent="0.2">
      <c r="A3" s="109"/>
      <c r="M3" s="112"/>
    </row>
    <row r="4" spans="1:20" ht="19" x14ac:dyDescent="0.2">
      <c r="A4" s="109"/>
      <c r="B4" s="113" t="s">
        <v>506</v>
      </c>
      <c r="M4" s="114"/>
      <c r="N4" s="115"/>
    </row>
    <row r="5" spans="1:20" x14ac:dyDescent="0.2">
      <c r="A5" s="109"/>
      <c r="N5" s="116"/>
    </row>
    <row r="6" spans="1:20" x14ac:dyDescent="0.2">
      <c r="A6" s="109"/>
      <c r="B6" s="114" t="s">
        <v>380</v>
      </c>
      <c r="C6" s="115" t="s">
        <v>462</v>
      </c>
    </row>
    <row r="7" spans="1:20" x14ac:dyDescent="0.2">
      <c r="A7" s="109"/>
      <c r="B7" s="114"/>
      <c r="C7" s="115" t="s">
        <v>463</v>
      </c>
    </row>
    <row r="8" spans="1:20" x14ac:dyDescent="0.2">
      <c r="A8" s="109"/>
      <c r="B8" s="114" t="s">
        <v>381</v>
      </c>
      <c r="C8" s="115" t="s">
        <v>464</v>
      </c>
    </row>
    <row r="9" spans="1:20" x14ac:dyDescent="0.2">
      <c r="A9" s="109"/>
      <c r="C9" s="115" t="s">
        <v>465</v>
      </c>
    </row>
    <row r="10" spans="1:20" x14ac:dyDescent="0.2">
      <c r="A10" s="109"/>
      <c r="B10" s="114" t="s">
        <v>383</v>
      </c>
      <c r="C10" s="115" t="s">
        <v>466</v>
      </c>
    </row>
    <row r="11" spans="1:20" x14ac:dyDescent="0.2">
      <c r="A11" s="109"/>
      <c r="B11" s="114"/>
    </row>
    <row r="12" spans="1:20" x14ac:dyDescent="0.2">
      <c r="A12" s="109"/>
    </row>
    <row r="13" spans="1:20" ht="19" x14ac:dyDescent="0.2">
      <c r="A13" s="109"/>
      <c r="B13" s="113" t="s">
        <v>507</v>
      </c>
    </row>
    <row r="14" spans="1:20" x14ac:dyDescent="0.2">
      <c r="A14" s="109"/>
    </row>
    <row r="15" spans="1:20" ht="14" x14ac:dyDescent="0.2">
      <c r="A15" s="109"/>
      <c r="B15" s="112" t="s">
        <v>467</v>
      </c>
    </row>
    <row r="16" spans="1:20" x14ac:dyDescent="0.2">
      <c r="A16" s="109"/>
      <c r="B16" s="114" t="s">
        <v>380</v>
      </c>
      <c r="C16" s="115" t="s">
        <v>484</v>
      </c>
    </row>
    <row r="17" spans="1:10" x14ac:dyDescent="0.2">
      <c r="A17" s="109"/>
      <c r="B17" s="119"/>
      <c r="C17" s="115" t="s">
        <v>470</v>
      </c>
    </row>
    <row r="18" spans="1:10" x14ac:dyDescent="0.2">
      <c r="A18" s="109"/>
      <c r="B18" s="114" t="s">
        <v>381</v>
      </c>
      <c r="C18" s="115" t="s">
        <v>471</v>
      </c>
    </row>
    <row r="19" spans="1:10" x14ac:dyDescent="0.2">
      <c r="A19" s="109"/>
      <c r="B19" s="119"/>
      <c r="C19" s="115" t="s">
        <v>567</v>
      </c>
    </row>
    <row r="20" spans="1:10" x14ac:dyDescent="0.2">
      <c r="A20" s="109"/>
      <c r="B20" s="114"/>
      <c r="C20" s="117"/>
    </row>
    <row r="21" spans="1:10" x14ac:dyDescent="0.2">
      <c r="A21" s="109"/>
      <c r="C21" s="117"/>
    </row>
    <row r="22" spans="1:10" x14ac:dyDescent="0.2">
      <c r="A22" s="109"/>
      <c r="B22" s="118" t="s">
        <v>389</v>
      </c>
    </row>
    <row r="23" spans="1:10" x14ac:dyDescent="0.2">
      <c r="A23" s="109"/>
      <c r="B23" s="119" t="s">
        <v>386</v>
      </c>
      <c r="C23" s="116" t="s">
        <v>472</v>
      </c>
    </row>
    <row r="24" spans="1:10" x14ac:dyDescent="0.2">
      <c r="A24" s="109"/>
      <c r="B24" s="119" t="s">
        <v>386</v>
      </c>
      <c r="C24" s="115" t="s">
        <v>473</v>
      </c>
    </row>
    <row r="25" spans="1:10" x14ac:dyDescent="0.2">
      <c r="A25" s="109"/>
      <c r="B25" s="119"/>
      <c r="C25" s="115" t="s">
        <v>474</v>
      </c>
    </row>
    <row r="26" spans="1:10" x14ac:dyDescent="0.2">
      <c r="A26" s="109"/>
      <c r="B26" s="119" t="s">
        <v>386</v>
      </c>
      <c r="C26" s="115" t="s">
        <v>537</v>
      </c>
    </row>
    <row r="27" spans="1:10" x14ac:dyDescent="0.2">
      <c r="A27" s="109"/>
      <c r="B27" s="121"/>
      <c r="C27" s="115" t="s">
        <v>475</v>
      </c>
    </row>
    <row r="28" spans="1:10" x14ac:dyDescent="0.2">
      <c r="A28" s="109"/>
      <c r="B28" s="119" t="s">
        <v>386</v>
      </c>
      <c r="C28" s="115" t="s">
        <v>544</v>
      </c>
    </row>
    <row r="29" spans="1:10" x14ac:dyDescent="0.2">
      <c r="A29" s="109"/>
      <c r="B29" s="119"/>
      <c r="C29" s="115" t="s">
        <v>476</v>
      </c>
    </row>
    <row r="30" spans="1:10" x14ac:dyDescent="0.2">
      <c r="A30" s="109"/>
      <c r="B30" s="119" t="s">
        <v>386</v>
      </c>
      <c r="C30" s="115" t="s">
        <v>477</v>
      </c>
      <c r="D30" s="120"/>
      <c r="E30" s="120"/>
      <c r="F30" s="120"/>
      <c r="G30" s="120"/>
      <c r="H30" s="120"/>
      <c r="I30" s="120"/>
    </row>
    <row r="31" spans="1:10" x14ac:dyDescent="0.2">
      <c r="A31" s="109"/>
      <c r="B31" s="119"/>
      <c r="C31" s="115" t="s">
        <v>391</v>
      </c>
      <c r="D31" s="120"/>
      <c r="E31" s="120"/>
      <c r="F31" s="120"/>
      <c r="G31" s="120"/>
      <c r="H31" s="120"/>
      <c r="I31" s="120"/>
    </row>
    <row r="32" spans="1:10" x14ac:dyDescent="0.2">
      <c r="A32" s="109"/>
      <c r="B32" s="119" t="s">
        <v>386</v>
      </c>
      <c r="C32" s="115" t="s">
        <v>478</v>
      </c>
      <c r="D32" s="120"/>
      <c r="E32" s="120"/>
      <c r="F32" s="120"/>
      <c r="G32" s="120"/>
      <c r="H32" s="120"/>
      <c r="I32" s="120"/>
      <c r="J32" s="120"/>
    </row>
    <row r="33" spans="1:22" x14ac:dyDescent="0.2">
      <c r="A33" s="109"/>
      <c r="B33" s="118"/>
      <c r="C33" s="116" t="s">
        <v>393</v>
      </c>
      <c r="J33" s="120"/>
    </row>
    <row r="34" spans="1:22" ht="14" x14ac:dyDescent="0.2">
      <c r="A34" s="109"/>
      <c r="B34" s="112"/>
      <c r="C34" s="116" t="s">
        <v>479</v>
      </c>
      <c r="E34" s="115"/>
    </row>
    <row r="35" spans="1:22" x14ac:dyDescent="0.2">
      <c r="A35" s="109"/>
      <c r="B35" s="118"/>
      <c r="E35" s="115"/>
    </row>
    <row r="36" spans="1:22" x14ac:dyDescent="0.2">
      <c r="A36" s="109"/>
      <c r="B36" s="119"/>
      <c r="C36" s="115"/>
    </row>
    <row r="37" spans="1:22" ht="14" x14ac:dyDescent="0.2">
      <c r="A37" s="109"/>
      <c r="B37" s="112" t="s">
        <v>538</v>
      </c>
      <c r="N37" s="115"/>
    </row>
    <row r="38" spans="1:22" x14ac:dyDescent="0.2">
      <c r="A38" s="109"/>
      <c r="B38" s="114" t="s">
        <v>380</v>
      </c>
      <c r="C38" s="115" t="s">
        <v>480</v>
      </c>
      <c r="N38" s="115"/>
    </row>
    <row r="39" spans="1:22" x14ac:dyDescent="0.2">
      <c r="A39" s="109"/>
      <c r="C39" s="116" t="s">
        <v>382</v>
      </c>
      <c r="N39" s="115"/>
    </row>
    <row r="40" spans="1:22" x14ac:dyDescent="0.2">
      <c r="A40" s="109"/>
      <c r="B40" s="114" t="s">
        <v>381</v>
      </c>
      <c r="C40" s="115" t="s">
        <v>384</v>
      </c>
    </row>
    <row r="41" spans="1:22" x14ac:dyDescent="0.2">
      <c r="A41" s="109"/>
      <c r="B41" s="114" t="s">
        <v>383</v>
      </c>
      <c r="C41" s="115" t="s">
        <v>481</v>
      </c>
      <c r="M41" s="109"/>
      <c r="N41" s="109"/>
      <c r="O41" s="109"/>
      <c r="P41" s="109"/>
      <c r="Q41" s="109"/>
      <c r="R41" s="109"/>
      <c r="S41" s="109"/>
    </row>
    <row r="42" spans="1:22" x14ac:dyDescent="0.2">
      <c r="A42" s="109"/>
      <c r="C42" s="115" t="s">
        <v>566</v>
      </c>
      <c r="M42" s="109"/>
      <c r="N42" s="109"/>
      <c r="O42" s="109"/>
      <c r="P42" s="109"/>
      <c r="Q42" s="109"/>
      <c r="R42" s="109"/>
      <c r="S42" s="109"/>
    </row>
    <row r="43" spans="1:22" x14ac:dyDescent="0.2">
      <c r="A43" s="109"/>
      <c r="B43" s="114"/>
      <c r="C43" s="117" t="s">
        <v>539</v>
      </c>
      <c r="M43" s="109"/>
      <c r="N43" s="109"/>
      <c r="O43" s="109"/>
      <c r="P43" s="109"/>
      <c r="Q43" s="109"/>
      <c r="R43" s="109"/>
      <c r="S43" s="109"/>
    </row>
    <row r="45" spans="1:22" x14ac:dyDescent="0.2">
      <c r="B45" s="118" t="s">
        <v>385</v>
      </c>
    </row>
    <row r="46" spans="1:22" x14ac:dyDescent="0.2">
      <c r="B46" s="119" t="s">
        <v>386</v>
      </c>
      <c r="C46" s="115" t="s">
        <v>485</v>
      </c>
    </row>
    <row r="47" spans="1:22" ht="14" x14ac:dyDescent="0.2">
      <c r="A47" s="109"/>
      <c r="B47" s="119" t="s">
        <v>386</v>
      </c>
      <c r="C47" s="115" t="s">
        <v>486</v>
      </c>
      <c r="K47" s="109"/>
      <c r="L47" s="109"/>
      <c r="M47" s="109"/>
      <c r="N47" s="109"/>
      <c r="O47" s="109"/>
      <c r="P47" s="109"/>
      <c r="Q47" s="122"/>
      <c r="R47" s="109"/>
      <c r="S47" s="109"/>
      <c r="U47" s="109"/>
      <c r="V47" s="109"/>
    </row>
    <row r="48" spans="1:22" x14ac:dyDescent="0.2">
      <c r="B48" s="119"/>
      <c r="C48" s="115" t="s">
        <v>387</v>
      </c>
    </row>
    <row r="49" spans="2:9" x14ac:dyDescent="0.2">
      <c r="B49" s="119" t="s">
        <v>386</v>
      </c>
      <c r="C49" s="115" t="s">
        <v>545</v>
      </c>
    </row>
    <row r="50" spans="2:9" x14ac:dyDescent="0.2">
      <c r="C50" s="115" t="s">
        <v>487</v>
      </c>
    </row>
    <row r="51" spans="2:9" x14ac:dyDescent="0.2">
      <c r="C51" s="115" t="s">
        <v>388</v>
      </c>
    </row>
    <row r="52" spans="2:9" x14ac:dyDescent="0.2">
      <c r="B52" s="119" t="s">
        <v>386</v>
      </c>
      <c r="C52" s="115" t="s">
        <v>488</v>
      </c>
      <c r="D52" s="120"/>
      <c r="E52" s="120"/>
      <c r="F52" s="120"/>
      <c r="G52" s="120"/>
      <c r="H52" s="120"/>
    </row>
    <row r="53" spans="2:9" x14ac:dyDescent="0.2">
      <c r="B53" s="119"/>
      <c r="C53" s="158" t="s">
        <v>390</v>
      </c>
      <c r="D53" s="120"/>
      <c r="E53" s="120"/>
      <c r="F53" s="120"/>
      <c r="G53" s="120"/>
      <c r="H53" s="120"/>
      <c r="I53" s="120"/>
    </row>
    <row r="54" spans="2:9" x14ac:dyDescent="0.2">
      <c r="B54" s="119" t="s">
        <v>386</v>
      </c>
      <c r="C54" s="115" t="s">
        <v>489</v>
      </c>
      <c r="D54" s="120"/>
      <c r="E54" s="120"/>
      <c r="F54" s="120"/>
      <c r="G54" s="120"/>
      <c r="H54" s="120"/>
      <c r="I54" s="120"/>
    </row>
    <row r="55" spans="2:9" x14ac:dyDescent="0.2">
      <c r="C55" s="115"/>
      <c r="D55" s="120"/>
      <c r="E55" s="120"/>
      <c r="F55" s="120"/>
      <c r="G55" s="120"/>
      <c r="H55" s="120"/>
      <c r="I55" s="120"/>
    </row>
    <row r="56" spans="2:9" x14ac:dyDescent="0.2">
      <c r="C56" s="115"/>
      <c r="D56" s="120"/>
      <c r="E56" s="120"/>
      <c r="F56" s="120"/>
      <c r="G56" s="120"/>
      <c r="H56" s="120"/>
      <c r="I56" s="120"/>
    </row>
    <row r="57" spans="2:9" ht="14" x14ac:dyDescent="0.2">
      <c r="B57" s="112" t="s">
        <v>490</v>
      </c>
      <c r="I57" s="120"/>
    </row>
    <row r="58" spans="2:9" ht="14" x14ac:dyDescent="0.2">
      <c r="B58" s="112"/>
      <c r="D58" s="110"/>
      <c r="I58" s="120"/>
    </row>
    <row r="59" spans="2:9" x14ac:dyDescent="0.2">
      <c r="B59" s="114"/>
      <c r="D59" s="518" t="s">
        <v>491</v>
      </c>
      <c r="E59" s="518"/>
      <c r="F59" s="316" t="s">
        <v>496</v>
      </c>
      <c r="G59" s="316"/>
      <c r="H59" s="316" t="s">
        <v>508</v>
      </c>
      <c r="I59" s="316"/>
    </row>
    <row r="60" spans="2:9" x14ac:dyDescent="0.2">
      <c r="B60" s="114"/>
      <c r="D60" s="518" t="s">
        <v>492</v>
      </c>
      <c r="E60" s="518"/>
      <c r="F60" s="518" t="s">
        <v>497</v>
      </c>
      <c r="G60" s="518"/>
      <c r="H60" s="518" t="s">
        <v>501</v>
      </c>
      <c r="I60" s="518"/>
    </row>
    <row r="61" spans="2:9" x14ac:dyDescent="0.2">
      <c r="D61" s="518" t="s">
        <v>493</v>
      </c>
      <c r="E61" s="518"/>
      <c r="F61" s="519" t="s">
        <v>498</v>
      </c>
      <c r="G61" s="519"/>
      <c r="H61" s="519" t="s">
        <v>502</v>
      </c>
      <c r="I61" s="519"/>
    </row>
    <row r="62" spans="2:9" x14ac:dyDescent="0.2">
      <c r="B62" s="118"/>
      <c r="D62" s="518" t="s">
        <v>494</v>
      </c>
      <c r="E62" s="518"/>
      <c r="F62" s="519" t="s">
        <v>499</v>
      </c>
      <c r="G62" s="519"/>
      <c r="H62" s="519" t="s">
        <v>503</v>
      </c>
      <c r="I62" s="519"/>
    </row>
    <row r="63" spans="2:9" x14ac:dyDescent="0.2">
      <c r="D63" s="518" t="s">
        <v>495</v>
      </c>
      <c r="E63" s="518"/>
      <c r="F63" s="519" t="s">
        <v>500</v>
      </c>
      <c r="G63" s="519"/>
      <c r="H63" s="519" t="s">
        <v>504</v>
      </c>
      <c r="I63" s="519"/>
    </row>
    <row r="65" spans="2:3" x14ac:dyDescent="0.2">
      <c r="B65" s="118" t="s">
        <v>385</v>
      </c>
    </row>
    <row r="66" spans="2:3" x14ac:dyDescent="0.2">
      <c r="B66" s="119" t="s">
        <v>386</v>
      </c>
      <c r="C66" s="115" t="s">
        <v>392</v>
      </c>
    </row>
    <row r="67" spans="2:3" x14ac:dyDescent="0.2">
      <c r="B67" s="119"/>
      <c r="C67" s="115" t="s">
        <v>394</v>
      </c>
    </row>
  </sheetData>
  <mergeCells count="15">
    <mergeCell ref="H60:I60"/>
    <mergeCell ref="H61:I61"/>
    <mergeCell ref="H62:I62"/>
    <mergeCell ref="H63:I63"/>
    <mergeCell ref="D59:E59"/>
    <mergeCell ref="F59:G59"/>
    <mergeCell ref="H59:I59"/>
    <mergeCell ref="D60:E60"/>
    <mergeCell ref="D61:E61"/>
    <mergeCell ref="D62:E62"/>
    <mergeCell ref="D63:E63"/>
    <mergeCell ref="F60:G60"/>
    <mergeCell ref="F61:G61"/>
    <mergeCell ref="F62:G62"/>
    <mergeCell ref="F63:G63"/>
  </mergeCells>
  <phoneticPr fontId="2"/>
  <pageMargins left="0.7" right="0.7" top="0.75" bottom="0.75" header="0.3" footer="0.3"/>
  <pageSetup paperSize="9" scale="86" orientation="portrait" r:id="rId1"/>
  <headerFooter>
    <oddFooter>&amp;C&amp;P/&amp;N</oddFooter>
  </headerFooter>
  <rowBreaks count="1" manualBreakCount="1">
    <brk id="67" max="11"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83"/>
  <sheetViews>
    <sheetView showGridLines="0" view="pageBreakPreview" zoomScaleNormal="100" zoomScaleSheetLayoutView="100" workbookViewId="0"/>
  </sheetViews>
  <sheetFormatPr defaultRowHeight="13" x14ac:dyDescent="0.2"/>
  <cols>
    <col min="1" max="1" width="1.7265625" customWidth="1"/>
    <col min="3" max="3" width="9.453125" bestFit="1" customWidth="1"/>
    <col min="5" max="5" width="9.453125" bestFit="1" customWidth="1"/>
    <col min="7" max="7" width="9.08984375" bestFit="1" customWidth="1"/>
    <col min="9" max="9" width="9.26953125" bestFit="1" customWidth="1"/>
    <col min="11" max="12" width="12.08984375" customWidth="1"/>
    <col min="13" max="13" width="5.90625" customWidth="1"/>
  </cols>
  <sheetData>
    <row r="1" spans="2:23" ht="21" x14ac:dyDescent="0.2">
      <c r="B1" s="530" t="s">
        <v>509</v>
      </c>
      <c r="C1" s="530"/>
      <c r="D1" s="530"/>
      <c r="E1" s="530"/>
      <c r="F1" s="530"/>
      <c r="G1" s="530"/>
      <c r="H1" s="530"/>
      <c r="I1" s="530"/>
      <c r="J1" s="530"/>
      <c r="K1" s="530"/>
      <c r="L1" s="530"/>
      <c r="M1" s="530"/>
      <c r="N1" s="109"/>
      <c r="O1" s="109"/>
      <c r="P1" s="109"/>
      <c r="Q1" s="109"/>
      <c r="R1" s="109"/>
      <c r="S1" s="109"/>
      <c r="T1" s="109"/>
      <c r="U1" s="109"/>
      <c r="V1" s="109"/>
      <c r="W1" s="109"/>
    </row>
    <row r="2" spans="2:23" ht="21" x14ac:dyDescent="0.2">
      <c r="B2" s="163"/>
      <c r="C2" s="164"/>
      <c r="D2" s="165"/>
      <c r="E2" s="165"/>
      <c r="F2" s="165"/>
      <c r="G2" s="165"/>
      <c r="H2" s="165"/>
      <c r="I2" s="165"/>
      <c r="J2" s="165"/>
      <c r="K2" s="165"/>
      <c r="L2" s="165"/>
      <c r="M2" s="164"/>
      <c r="N2" s="109"/>
      <c r="O2" s="109"/>
      <c r="P2" s="109"/>
      <c r="Q2" s="109"/>
      <c r="R2" s="109"/>
      <c r="S2" s="109"/>
      <c r="T2" s="109"/>
      <c r="U2" s="109"/>
      <c r="V2" s="109"/>
      <c r="W2" s="109"/>
    </row>
    <row r="3" spans="2:23" x14ac:dyDescent="0.2">
      <c r="B3" s="116" t="s">
        <v>395</v>
      </c>
      <c r="C3" s="164"/>
      <c r="D3" s="116"/>
      <c r="E3" s="116"/>
      <c r="F3" s="116"/>
      <c r="G3" s="116"/>
      <c r="H3" s="116"/>
      <c r="I3" s="116"/>
      <c r="J3" s="116"/>
      <c r="K3" s="116"/>
      <c r="L3" s="116"/>
      <c r="M3" s="165"/>
    </row>
    <row r="4" spans="2:23" x14ac:dyDescent="0.2">
      <c r="B4" s="116" t="s">
        <v>397</v>
      </c>
      <c r="C4" s="164"/>
      <c r="D4" s="116"/>
      <c r="E4" s="116"/>
      <c r="F4" s="116"/>
      <c r="G4" s="116"/>
      <c r="H4" s="116"/>
      <c r="I4" s="116"/>
      <c r="J4" s="116"/>
      <c r="K4" s="116"/>
      <c r="L4" s="116"/>
      <c r="M4" s="165"/>
    </row>
    <row r="5" spans="2:23" x14ac:dyDescent="0.2">
      <c r="B5" s="116" t="s">
        <v>399</v>
      </c>
      <c r="C5" s="164"/>
      <c r="D5" s="116"/>
      <c r="E5" s="116"/>
      <c r="F5" s="116"/>
      <c r="G5" s="116"/>
      <c r="H5" s="116"/>
      <c r="I5" s="116"/>
      <c r="J5" s="116"/>
      <c r="K5" s="116"/>
      <c r="L5" s="116"/>
      <c r="M5" s="165"/>
    </row>
    <row r="6" spans="2:23" x14ac:dyDescent="0.2">
      <c r="B6" s="116" t="s">
        <v>401</v>
      </c>
      <c r="C6" s="164"/>
      <c r="D6" s="116"/>
      <c r="E6" s="116"/>
      <c r="F6" s="116"/>
      <c r="G6" s="116"/>
      <c r="H6" s="116"/>
      <c r="I6" s="116"/>
      <c r="J6" s="116"/>
      <c r="K6" s="116"/>
      <c r="L6" s="116"/>
      <c r="M6" s="165"/>
    </row>
    <row r="7" spans="2:23" x14ac:dyDescent="0.2">
      <c r="B7" s="164"/>
      <c r="C7" s="116"/>
      <c r="D7" s="116"/>
      <c r="E7" s="116"/>
      <c r="F7" s="116"/>
      <c r="G7" s="116"/>
      <c r="H7" s="116"/>
      <c r="I7" s="116"/>
      <c r="J7" s="116"/>
      <c r="K7" s="116"/>
      <c r="L7" s="116"/>
      <c r="M7" s="165"/>
    </row>
    <row r="8" spans="2:23" ht="14" x14ac:dyDescent="0.2">
      <c r="B8" s="166" t="s">
        <v>552</v>
      </c>
      <c r="C8" s="164"/>
      <c r="D8" s="116"/>
      <c r="E8" s="116"/>
      <c r="F8" s="116"/>
      <c r="G8" s="116"/>
      <c r="H8" s="116"/>
      <c r="I8" s="116"/>
      <c r="J8" s="116"/>
      <c r="K8" s="116"/>
      <c r="L8" s="116"/>
      <c r="M8" s="165"/>
    </row>
    <row r="9" spans="2:23" x14ac:dyDescent="0.2">
      <c r="B9" s="164"/>
      <c r="C9" s="166" t="s">
        <v>407</v>
      </c>
      <c r="D9" s="116"/>
      <c r="E9" s="116"/>
      <c r="F9" s="116"/>
      <c r="G9" s="116"/>
      <c r="H9" s="116"/>
      <c r="I9" s="116"/>
      <c r="J9" s="116"/>
      <c r="K9" s="116"/>
      <c r="L9" s="116"/>
      <c r="M9" s="165"/>
    </row>
    <row r="10" spans="2:23" x14ac:dyDescent="0.2">
      <c r="B10" s="164"/>
      <c r="C10" s="167" t="s">
        <v>206</v>
      </c>
      <c r="D10" s="544" t="s">
        <v>403</v>
      </c>
      <c r="E10" s="545"/>
      <c r="F10" s="546" t="s">
        <v>409</v>
      </c>
      <c r="G10" s="547"/>
      <c r="H10" s="547"/>
      <c r="I10" s="547"/>
      <c r="J10" s="547"/>
      <c r="K10" s="545"/>
      <c r="L10" s="116"/>
      <c r="M10" s="165"/>
    </row>
    <row r="11" spans="2:23" x14ac:dyDescent="0.2">
      <c r="B11" s="164"/>
      <c r="C11" s="167" t="s">
        <v>406</v>
      </c>
      <c r="D11" s="531">
        <v>12000</v>
      </c>
      <c r="E11" s="532"/>
      <c r="F11" s="523" t="s">
        <v>533</v>
      </c>
      <c r="G11" s="529"/>
      <c r="H11" s="529"/>
      <c r="I11" s="529"/>
      <c r="J11" s="529"/>
      <c r="K11" s="537"/>
      <c r="L11" s="116"/>
      <c r="M11" s="165"/>
    </row>
    <row r="12" spans="2:23" x14ac:dyDescent="0.2">
      <c r="B12" s="164"/>
      <c r="C12" s="167" t="s">
        <v>408</v>
      </c>
      <c r="D12" s="531">
        <v>8400</v>
      </c>
      <c r="E12" s="532"/>
      <c r="F12" s="523" t="s">
        <v>412</v>
      </c>
      <c r="G12" s="529"/>
      <c r="H12" s="529"/>
      <c r="I12" s="529"/>
      <c r="J12" s="529"/>
      <c r="K12" s="537"/>
      <c r="L12" s="116"/>
      <c r="M12" s="165"/>
    </row>
    <row r="13" spans="2:23" x14ac:dyDescent="0.2">
      <c r="B13" s="164"/>
      <c r="C13" s="167" t="s">
        <v>410</v>
      </c>
      <c r="D13" s="531">
        <v>7200</v>
      </c>
      <c r="E13" s="532"/>
      <c r="F13" s="523" t="s">
        <v>534</v>
      </c>
      <c r="G13" s="529"/>
      <c r="H13" s="529"/>
      <c r="I13" s="529"/>
      <c r="J13" s="529"/>
      <c r="K13" s="537"/>
      <c r="L13" s="168"/>
      <c r="M13" s="165"/>
    </row>
    <row r="14" spans="2:23" ht="13.5" customHeight="1" x14ac:dyDescent="0.2">
      <c r="B14" s="164"/>
      <c r="C14" s="522" t="s">
        <v>411</v>
      </c>
      <c r="D14" s="533">
        <v>4800</v>
      </c>
      <c r="E14" s="534"/>
      <c r="F14" s="538" t="s">
        <v>511</v>
      </c>
      <c r="G14" s="539"/>
      <c r="H14" s="539"/>
      <c r="I14" s="539"/>
      <c r="J14" s="539"/>
      <c r="K14" s="540"/>
      <c r="L14" s="168"/>
      <c r="M14" s="165"/>
    </row>
    <row r="15" spans="2:23" x14ac:dyDescent="0.2">
      <c r="B15" s="164"/>
      <c r="C15" s="522"/>
      <c r="D15" s="535"/>
      <c r="E15" s="536"/>
      <c r="F15" s="541"/>
      <c r="G15" s="542"/>
      <c r="H15" s="542"/>
      <c r="I15" s="542"/>
      <c r="J15" s="542"/>
      <c r="K15" s="543"/>
      <c r="L15" s="168"/>
      <c r="M15" s="165"/>
    </row>
    <row r="16" spans="2:23" ht="13.5" customHeight="1" x14ac:dyDescent="0.2">
      <c r="B16" s="164"/>
      <c r="C16" s="548" t="s">
        <v>413</v>
      </c>
      <c r="D16" s="533">
        <v>3600</v>
      </c>
      <c r="E16" s="534"/>
      <c r="F16" s="538" t="s">
        <v>510</v>
      </c>
      <c r="G16" s="539"/>
      <c r="H16" s="539"/>
      <c r="I16" s="539"/>
      <c r="J16" s="539"/>
      <c r="K16" s="540"/>
      <c r="L16" s="168"/>
      <c r="M16" s="165"/>
    </row>
    <row r="17" spans="2:13" x14ac:dyDescent="0.2">
      <c r="B17" s="164"/>
      <c r="C17" s="548"/>
      <c r="D17" s="535"/>
      <c r="E17" s="536"/>
      <c r="F17" s="541"/>
      <c r="G17" s="542"/>
      <c r="H17" s="542"/>
      <c r="I17" s="542"/>
      <c r="J17" s="542"/>
      <c r="K17" s="543"/>
      <c r="L17" s="116"/>
      <c r="M17" s="165"/>
    </row>
    <row r="18" spans="2:13" x14ac:dyDescent="0.2">
      <c r="B18" s="164"/>
      <c r="C18" s="167" t="s">
        <v>415</v>
      </c>
      <c r="D18" s="531">
        <v>3000</v>
      </c>
      <c r="E18" s="532"/>
      <c r="F18" s="523" t="s">
        <v>421</v>
      </c>
      <c r="G18" s="529"/>
      <c r="H18" s="529"/>
      <c r="I18" s="529"/>
      <c r="J18" s="529"/>
      <c r="K18" s="537"/>
      <c r="L18" s="116"/>
      <c r="M18" s="165"/>
    </row>
    <row r="19" spans="2:13" x14ac:dyDescent="0.2">
      <c r="B19" s="164"/>
      <c r="C19" s="169"/>
      <c r="D19" s="170"/>
      <c r="E19" s="165"/>
      <c r="F19" s="165"/>
      <c r="G19" s="116"/>
      <c r="H19" s="116"/>
      <c r="I19" s="116"/>
      <c r="J19" s="116"/>
      <c r="K19" s="165"/>
      <c r="L19" s="116"/>
      <c r="M19" s="165"/>
    </row>
    <row r="20" spans="2:13" x14ac:dyDescent="0.2">
      <c r="B20" s="164"/>
      <c r="C20" s="124" t="s">
        <v>422</v>
      </c>
      <c r="D20" s="170"/>
      <c r="E20" s="165"/>
      <c r="F20" s="165"/>
      <c r="G20" s="116"/>
      <c r="H20" s="116"/>
      <c r="I20" s="116"/>
      <c r="J20" s="116"/>
      <c r="K20" s="165"/>
      <c r="L20" s="116"/>
      <c r="M20" s="165"/>
    </row>
    <row r="21" spans="2:13" x14ac:dyDescent="0.2">
      <c r="B21" s="164"/>
      <c r="C21" s="125" t="s">
        <v>546</v>
      </c>
      <c r="D21" s="116"/>
      <c r="E21" s="116"/>
      <c r="F21" s="116"/>
      <c r="G21" s="116"/>
      <c r="H21" s="116"/>
      <c r="I21" s="116"/>
      <c r="J21" s="116"/>
      <c r="K21" s="116"/>
      <c r="L21" s="116"/>
      <c r="M21" s="165"/>
    </row>
    <row r="22" spans="2:13" x14ac:dyDescent="0.2">
      <c r="B22" s="164"/>
      <c r="C22" s="171" t="s">
        <v>553</v>
      </c>
      <c r="D22" s="116"/>
      <c r="E22" s="116"/>
      <c r="F22" s="116"/>
      <c r="G22" s="116"/>
      <c r="H22" s="116"/>
      <c r="I22" s="116"/>
      <c r="J22" s="116"/>
      <c r="K22" s="116"/>
      <c r="L22" s="116"/>
      <c r="M22" s="165"/>
    </row>
    <row r="23" spans="2:13" x14ac:dyDescent="0.2">
      <c r="B23" s="164"/>
      <c r="C23" s="167" t="s">
        <v>206</v>
      </c>
      <c r="D23" s="544" t="s">
        <v>403</v>
      </c>
      <c r="E23" s="545"/>
      <c r="F23" s="546" t="s">
        <v>409</v>
      </c>
      <c r="G23" s="547"/>
      <c r="H23" s="547"/>
      <c r="I23" s="547"/>
      <c r="J23" s="547"/>
      <c r="K23" s="545"/>
      <c r="L23" s="116"/>
      <c r="M23" s="165"/>
    </row>
    <row r="24" spans="2:13" x14ac:dyDescent="0.2">
      <c r="B24" s="164"/>
      <c r="C24" s="167" t="s">
        <v>406</v>
      </c>
      <c r="D24" s="531">
        <v>6000</v>
      </c>
      <c r="E24" s="532"/>
      <c r="F24" s="523" t="s">
        <v>555</v>
      </c>
      <c r="G24" s="529"/>
      <c r="H24" s="529"/>
      <c r="I24" s="529"/>
      <c r="J24" s="529"/>
      <c r="K24" s="537"/>
      <c r="L24" s="116"/>
      <c r="M24" s="165"/>
    </row>
    <row r="25" spans="2:13" x14ac:dyDescent="0.2">
      <c r="B25" s="164"/>
      <c r="C25" s="167" t="s">
        <v>408</v>
      </c>
      <c r="D25" s="531">
        <v>4200</v>
      </c>
      <c r="E25" s="532"/>
      <c r="F25" s="523" t="s">
        <v>424</v>
      </c>
      <c r="G25" s="524"/>
      <c r="H25" s="524"/>
      <c r="I25" s="524"/>
      <c r="J25" s="524"/>
      <c r="K25" s="525"/>
      <c r="L25" s="116"/>
      <c r="M25" s="165"/>
    </row>
    <row r="26" spans="2:13" x14ac:dyDescent="0.2">
      <c r="B26" s="164"/>
      <c r="C26" s="167" t="s">
        <v>410</v>
      </c>
      <c r="D26" s="531">
        <v>3600</v>
      </c>
      <c r="E26" s="532"/>
      <c r="F26" s="523" t="s">
        <v>535</v>
      </c>
      <c r="G26" s="524"/>
      <c r="H26" s="524"/>
      <c r="I26" s="524"/>
      <c r="J26" s="524"/>
      <c r="K26" s="525"/>
      <c r="L26" s="116"/>
      <c r="M26" s="165"/>
    </row>
    <row r="27" spans="2:13" x14ac:dyDescent="0.2">
      <c r="B27" s="164"/>
      <c r="C27" s="167" t="s">
        <v>411</v>
      </c>
      <c r="D27" s="531">
        <v>2400</v>
      </c>
      <c r="E27" s="532"/>
      <c r="F27" s="523" t="s">
        <v>427</v>
      </c>
      <c r="G27" s="524"/>
      <c r="H27" s="172"/>
      <c r="I27" s="172"/>
      <c r="J27" s="172"/>
      <c r="K27" s="173"/>
      <c r="L27" s="116"/>
      <c r="M27" s="165"/>
    </row>
    <row r="28" spans="2:13" ht="13.5" customHeight="1" x14ac:dyDescent="0.2">
      <c r="B28" s="164"/>
      <c r="C28" s="548" t="s">
        <v>413</v>
      </c>
      <c r="D28" s="533">
        <v>1800</v>
      </c>
      <c r="E28" s="534"/>
      <c r="F28" s="538" t="s">
        <v>512</v>
      </c>
      <c r="G28" s="553"/>
      <c r="H28" s="553"/>
      <c r="I28" s="553"/>
      <c r="J28" s="553"/>
      <c r="K28" s="554"/>
      <c r="L28" s="116"/>
      <c r="M28" s="165"/>
    </row>
    <row r="29" spans="2:13" ht="13.5" customHeight="1" x14ac:dyDescent="0.2">
      <c r="B29" s="164"/>
      <c r="C29" s="548"/>
      <c r="D29" s="549"/>
      <c r="E29" s="550"/>
      <c r="F29" s="555"/>
      <c r="G29" s="556"/>
      <c r="H29" s="556"/>
      <c r="I29" s="556"/>
      <c r="J29" s="556"/>
      <c r="K29" s="557"/>
      <c r="L29" s="116"/>
      <c r="M29" s="165"/>
    </row>
    <row r="30" spans="2:13" x14ac:dyDescent="0.2">
      <c r="B30" s="164"/>
      <c r="C30" s="548"/>
      <c r="D30" s="535"/>
      <c r="E30" s="536"/>
      <c r="F30" s="558"/>
      <c r="G30" s="559"/>
      <c r="H30" s="559"/>
      <c r="I30" s="559"/>
      <c r="J30" s="559"/>
      <c r="K30" s="560"/>
      <c r="L30" s="116"/>
      <c r="M30" s="165"/>
    </row>
    <row r="31" spans="2:13" x14ac:dyDescent="0.2">
      <c r="B31" s="164"/>
      <c r="C31" s="167" t="s">
        <v>415</v>
      </c>
      <c r="D31" s="531">
        <v>1500</v>
      </c>
      <c r="E31" s="532"/>
      <c r="F31" s="523" t="s">
        <v>421</v>
      </c>
      <c r="G31" s="524"/>
      <c r="H31" s="524"/>
      <c r="I31" s="524"/>
      <c r="J31" s="524"/>
      <c r="K31" s="525"/>
      <c r="L31" s="116"/>
      <c r="M31" s="165"/>
    </row>
    <row r="32" spans="2:13" x14ac:dyDescent="0.2">
      <c r="B32" s="164"/>
      <c r="C32" s="124" t="s">
        <v>419</v>
      </c>
      <c r="D32" s="116"/>
      <c r="E32" s="116"/>
      <c r="F32" s="116"/>
      <c r="G32" s="116"/>
      <c r="H32" s="116"/>
      <c r="I32" s="116"/>
      <c r="J32" s="116"/>
      <c r="K32" s="116"/>
      <c r="L32" s="116"/>
      <c r="M32" s="165"/>
    </row>
    <row r="33" spans="2:24" ht="14" x14ac:dyDescent="0.2">
      <c r="B33" s="123" t="s">
        <v>431</v>
      </c>
      <c r="C33" s="164"/>
      <c r="D33" s="116"/>
      <c r="E33" s="116"/>
      <c r="F33" s="116"/>
      <c r="G33" s="116"/>
      <c r="H33" s="116"/>
      <c r="I33" s="116"/>
      <c r="J33" s="116"/>
      <c r="K33" s="116"/>
      <c r="L33" s="116"/>
      <c r="M33" s="165"/>
    </row>
    <row r="34" spans="2:24" x14ac:dyDescent="0.2">
      <c r="B34" s="164"/>
      <c r="C34" s="124" t="s">
        <v>434</v>
      </c>
      <c r="D34" s="116"/>
      <c r="E34" s="116"/>
      <c r="F34" s="116"/>
      <c r="G34" s="116"/>
      <c r="H34" s="116"/>
      <c r="I34" s="116"/>
      <c r="J34" s="116"/>
      <c r="K34" s="116"/>
      <c r="L34" s="116"/>
      <c r="M34" s="165"/>
    </row>
    <row r="35" spans="2:24" x14ac:dyDescent="0.2">
      <c r="B35" s="164"/>
      <c r="C35" s="124" t="s">
        <v>547</v>
      </c>
      <c r="D35" s="116"/>
      <c r="E35" s="116"/>
      <c r="F35" s="116"/>
      <c r="G35" s="116"/>
      <c r="H35" s="116"/>
      <c r="I35" s="116"/>
      <c r="J35" s="116"/>
      <c r="K35" s="116"/>
      <c r="L35" s="116"/>
      <c r="M35" s="165"/>
    </row>
    <row r="36" spans="2:24" x14ac:dyDescent="0.2">
      <c r="B36" s="164"/>
      <c r="C36" s="116" t="s">
        <v>439</v>
      </c>
      <c r="D36" s="116"/>
      <c r="E36" s="116"/>
      <c r="F36" s="116"/>
      <c r="G36" s="116"/>
      <c r="H36" s="116"/>
      <c r="I36" s="116"/>
      <c r="J36" s="116"/>
      <c r="K36" s="116"/>
      <c r="L36" s="116"/>
      <c r="M36" s="165"/>
    </row>
    <row r="37" spans="2:24" ht="14" x14ac:dyDescent="0.2">
      <c r="B37" s="123"/>
      <c r="C37" s="164"/>
      <c r="D37" s="116"/>
      <c r="E37" s="116"/>
      <c r="F37" s="116"/>
      <c r="G37" s="116"/>
      <c r="H37" s="116"/>
      <c r="I37" s="116"/>
      <c r="J37" s="116"/>
      <c r="K37" s="116"/>
      <c r="L37" s="116"/>
      <c r="M37" s="165"/>
    </row>
    <row r="38" spans="2:24" ht="14" x14ac:dyDescent="0.2">
      <c r="B38" s="123" t="s">
        <v>444</v>
      </c>
      <c r="C38" s="164"/>
      <c r="D38" s="116"/>
      <c r="E38" s="116"/>
      <c r="F38" s="116"/>
      <c r="G38" s="116"/>
      <c r="H38" s="116"/>
      <c r="I38" s="116"/>
      <c r="J38" s="116"/>
      <c r="K38" s="116"/>
      <c r="L38" s="116"/>
      <c r="M38" s="165"/>
    </row>
    <row r="39" spans="2:24" x14ac:dyDescent="0.2">
      <c r="B39" s="164"/>
      <c r="C39" s="124" t="s">
        <v>548</v>
      </c>
      <c r="D39" s="116"/>
      <c r="E39" s="116"/>
      <c r="F39" s="116"/>
      <c r="G39" s="116"/>
      <c r="H39" s="116"/>
      <c r="I39" s="116"/>
      <c r="J39" s="116"/>
      <c r="K39" s="116"/>
      <c r="L39" s="116"/>
      <c r="M39" s="165"/>
    </row>
    <row r="40" spans="2:24" x14ac:dyDescent="0.2">
      <c r="B40" s="164"/>
      <c r="C40" s="124" t="s">
        <v>554</v>
      </c>
      <c r="D40" s="116"/>
      <c r="E40" s="116"/>
      <c r="F40" s="116"/>
      <c r="G40" s="116"/>
      <c r="H40" s="116"/>
      <c r="I40" s="116"/>
      <c r="J40" s="116"/>
      <c r="K40" s="116"/>
      <c r="L40" s="116"/>
      <c r="M40" s="165"/>
    </row>
    <row r="41" spans="2:24" x14ac:dyDescent="0.2">
      <c r="B41" s="164"/>
      <c r="C41" s="124" t="s">
        <v>556</v>
      </c>
      <c r="D41" s="116"/>
      <c r="E41" s="116"/>
      <c r="F41" s="116"/>
      <c r="G41" s="116"/>
      <c r="H41" s="116"/>
      <c r="I41" s="116"/>
      <c r="J41" s="116"/>
      <c r="K41" s="116"/>
      <c r="L41" s="116"/>
      <c r="M41" s="165"/>
    </row>
    <row r="42" spans="2:24" x14ac:dyDescent="0.2">
      <c r="B42" s="164"/>
      <c r="C42" s="124"/>
      <c r="D42" s="116"/>
      <c r="E42" s="116"/>
      <c r="F42" s="116"/>
      <c r="G42" s="116"/>
      <c r="H42" s="116"/>
      <c r="I42" s="116"/>
      <c r="J42" s="116"/>
      <c r="K42" s="116"/>
      <c r="L42" s="116"/>
      <c r="M42" s="165"/>
    </row>
    <row r="43" spans="2:24" ht="14" x14ac:dyDescent="0.2">
      <c r="B43" s="123" t="s">
        <v>396</v>
      </c>
      <c r="C43" s="164"/>
      <c r="D43" s="116"/>
      <c r="E43" s="116"/>
      <c r="F43" s="116"/>
      <c r="G43" s="116"/>
      <c r="H43" s="116"/>
      <c r="I43" s="116"/>
      <c r="J43" s="116"/>
      <c r="K43" s="116"/>
      <c r="L43" s="116"/>
      <c r="M43" s="116"/>
      <c r="N43" s="126"/>
      <c r="O43" s="115"/>
      <c r="P43" s="115"/>
      <c r="Q43" s="115"/>
      <c r="R43" s="115"/>
      <c r="S43" s="115"/>
      <c r="T43" s="115"/>
      <c r="U43" s="115"/>
      <c r="V43" s="115"/>
      <c r="W43" s="115"/>
    </row>
    <row r="44" spans="2:24" x14ac:dyDescent="0.2">
      <c r="B44" s="116" t="s">
        <v>398</v>
      </c>
      <c r="C44" s="116"/>
      <c r="D44" s="116"/>
      <c r="E44" s="116"/>
      <c r="F44" s="116"/>
      <c r="G44" s="116"/>
      <c r="H44" s="116"/>
      <c r="I44" s="116"/>
      <c r="J44" s="116"/>
      <c r="K44" s="116"/>
      <c r="L44" s="116"/>
      <c r="M44" s="174"/>
      <c r="N44" s="120"/>
      <c r="O44" s="120"/>
    </row>
    <row r="45" spans="2:24" x14ac:dyDescent="0.2">
      <c r="B45" s="116"/>
      <c r="C45" s="124" t="s">
        <v>400</v>
      </c>
      <c r="D45" s="116"/>
      <c r="E45" s="116"/>
      <c r="F45" s="116"/>
      <c r="G45" s="116"/>
      <c r="H45" s="116"/>
      <c r="I45" s="116"/>
      <c r="J45" s="116"/>
      <c r="K45" s="116"/>
      <c r="L45" s="116"/>
      <c r="M45" s="164"/>
      <c r="N45" s="109"/>
      <c r="O45" s="109"/>
      <c r="P45" s="109"/>
      <c r="Q45" s="109"/>
      <c r="R45" s="109"/>
      <c r="S45" s="109"/>
      <c r="T45" s="109"/>
      <c r="U45" s="109"/>
      <c r="V45" s="109"/>
      <c r="W45" s="109"/>
    </row>
    <row r="46" spans="2:24" x14ac:dyDescent="0.2">
      <c r="B46" s="116"/>
      <c r="C46" s="124" t="s">
        <v>402</v>
      </c>
      <c r="D46" s="116"/>
      <c r="E46" s="116"/>
      <c r="F46" s="116"/>
      <c r="G46" s="116"/>
      <c r="H46" s="116"/>
      <c r="I46" s="116"/>
      <c r="J46" s="116"/>
      <c r="K46" s="116"/>
      <c r="L46" s="116"/>
      <c r="M46" s="164"/>
      <c r="N46" s="109"/>
      <c r="O46" s="109"/>
      <c r="P46" s="109"/>
      <c r="Q46" s="109"/>
      <c r="R46" s="109"/>
      <c r="S46" s="109"/>
      <c r="T46" s="109"/>
      <c r="U46" s="109"/>
      <c r="V46" s="109"/>
      <c r="W46" s="109"/>
      <c r="X46" s="109"/>
    </row>
    <row r="47" spans="2:24" ht="14" x14ac:dyDescent="0.2">
      <c r="B47" s="116"/>
      <c r="C47" s="167" t="s">
        <v>206</v>
      </c>
      <c r="D47" s="522" t="s">
        <v>403</v>
      </c>
      <c r="E47" s="551"/>
      <c r="F47" s="551"/>
      <c r="G47" s="167" t="s">
        <v>404</v>
      </c>
      <c r="H47" s="544" t="s">
        <v>405</v>
      </c>
      <c r="I47" s="552"/>
      <c r="J47" s="169"/>
      <c r="K47" s="165"/>
      <c r="L47" s="116"/>
      <c r="M47" s="164"/>
      <c r="N47" s="109"/>
      <c r="O47" s="109"/>
      <c r="P47" s="109"/>
      <c r="Q47" s="109"/>
      <c r="R47" s="109"/>
      <c r="S47" s="109"/>
      <c r="T47" s="128"/>
      <c r="U47" s="109"/>
      <c r="V47" s="109"/>
      <c r="W47" s="109"/>
      <c r="X47" s="109"/>
    </row>
    <row r="48" spans="2:24" x14ac:dyDescent="0.2">
      <c r="B48" s="116"/>
      <c r="C48" s="167" t="s">
        <v>406</v>
      </c>
      <c r="D48" s="526">
        <v>12000</v>
      </c>
      <c r="E48" s="521"/>
      <c r="F48" s="521"/>
      <c r="G48" s="175">
        <v>1556</v>
      </c>
      <c r="H48" s="176"/>
      <c r="I48" s="177">
        <v>18672000</v>
      </c>
      <c r="J48" s="178"/>
      <c r="K48" s="165"/>
      <c r="L48" s="116"/>
      <c r="M48" s="165"/>
    </row>
    <row r="49" spans="2:13" x14ac:dyDescent="0.2">
      <c r="B49" s="116"/>
      <c r="C49" s="167" t="s">
        <v>408</v>
      </c>
      <c r="D49" s="526">
        <v>8400</v>
      </c>
      <c r="E49" s="521"/>
      <c r="F49" s="521"/>
      <c r="G49" s="175">
        <v>1268</v>
      </c>
      <c r="H49" s="176"/>
      <c r="I49" s="177">
        <v>10651200</v>
      </c>
      <c r="J49" s="178"/>
      <c r="K49" s="165"/>
      <c r="L49" s="116"/>
      <c r="M49" s="165"/>
    </row>
    <row r="50" spans="2:13" x14ac:dyDescent="0.2">
      <c r="B50" s="116"/>
      <c r="C50" s="167" t="s">
        <v>410</v>
      </c>
      <c r="D50" s="526">
        <v>7200</v>
      </c>
      <c r="E50" s="521"/>
      <c r="F50" s="521"/>
      <c r="G50" s="175">
        <v>1218</v>
      </c>
      <c r="H50" s="176"/>
      <c r="I50" s="177">
        <v>8769600</v>
      </c>
      <c r="J50" s="178"/>
      <c r="K50" s="165"/>
      <c r="L50" s="116"/>
      <c r="M50" s="165"/>
    </row>
    <row r="51" spans="2:13" x14ac:dyDescent="0.2">
      <c r="B51" s="116"/>
      <c r="C51" s="167" t="s">
        <v>411</v>
      </c>
      <c r="D51" s="526">
        <v>4800</v>
      </c>
      <c r="E51" s="521"/>
      <c r="F51" s="521"/>
      <c r="G51" s="175">
        <v>1702</v>
      </c>
      <c r="H51" s="176"/>
      <c r="I51" s="177">
        <v>8169600</v>
      </c>
      <c r="J51" s="178"/>
      <c r="K51" s="165"/>
      <c r="L51" s="116"/>
      <c r="M51" s="165"/>
    </row>
    <row r="52" spans="2:13" x14ac:dyDescent="0.2">
      <c r="B52" s="116"/>
      <c r="C52" s="179" t="s">
        <v>413</v>
      </c>
      <c r="D52" s="526">
        <v>3600</v>
      </c>
      <c r="E52" s="521"/>
      <c r="F52" s="521"/>
      <c r="G52" s="175">
        <v>2293</v>
      </c>
      <c r="H52" s="176"/>
      <c r="I52" s="177">
        <v>8254800</v>
      </c>
      <c r="J52" s="116" t="s">
        <v>414</v>
      </c>
      <c r="K52" s="116"/>
      <c r="L52" s="116"/>
      <c r="M52" s="165"/>
    </row>
    <row r="53" spans="2:13" x14ac:dyDescent="0.2">
      <c r="B53" s="116"/>
      <c r="C53" s="167" t="s">
        <v>415</v>
      </c>
      <c r="D53" s="526">
        <v>3000</v>
      </c>
      <c r="E53" s="521"/>
      <c r="F53" s="521"/>
      <c r="G53" s="175">
        <v>14062</v>
      </c>
      <c r="H53" s="176"/>
      <c r="I53" s="177">
        <v>42186000</v>
      </c>
      <c r="J53" s="116" t="s">
        <v>416</v>
      </c>
      <c r="K53" s="116"/>
      <c r="L53" s="116"/>
      <c r="M53" s="165"/>
    </row>
    <row r="54" spans="2:13" x14ac:dyDescent="0.2">
      <c r="B54" s="116"/>
      <c r="C54" s="522" t="s">
        <v>417</v>
      </c>
      <c r="D54" s="522"/>
      <c r="E54" s="551"/>
      <c r="F54" s="551"/>
      <c r="G54" s="175">
        <f>SUM(G48:G53)</f>
        <v>22099</v>
      </c>
      <c r="H54" s="176"/>
      <c r="I54" s="177">
        <v>96703200</v>
      </c>
      <c r="J54" s="178" t="s">
        <v>418</v>
      </c>
      <c r="K54" s="178"/>
      <c r="L54" s="165"/>
      <c r="M54" s="165"/>
    </row>
    <row r="55" spans="2:13" x14ac:dyDescent="0.2">
      <c r="B55" s="168"/>
      <c r="C55" s="124" t="s">
        <v>419</v>
      </c>
      <c r="D55" s="116"/>
      <c r="E55" s="116"/>
      <c r="F55" s="116"/>
      <c r="G55" s="116"/>
      <c r="H55" s="116"/>
      <c r="I55" s="116"/>
      <c r="J55" s="116"/>
      <c r="K55" s="116"/>
      <c r="L55" s="116"/>
      <c r="M55" s="165"/>
    </row>
    <row r="56" spans="2:13" ht="14" x14ac:dyDescent="0.2">
      <c r="B56" s="123" t="s">
        <v>420</v>
      </c>
      <c r="C56" s="164"/>
      <c r="D56" s="116"/>
      <c r="E56" s="116"/>
      <c r="F56" s="116"/>
      <c r="G56" s="116"/>
      <c r="H56" s="116"/>
      <c r="I56" s="116"/>
      <c r="J56" s="116"/>
      <c r="K56" s="116"/>
      <c r="L56" s="116"/>
      <c r="M56" s="165"/>
    </row>
    <row r="57" spans="2:13" x14ac:dyDescent="0.2">
      <c r="B57" s="168"/>
      <c r="C57" s="180" t="s">
        <v>549</v>
      </c>
      <c r="D57" s="116"/>
      <c r="E57" s="116"/>
      <c r="F57" s="116"/>
      <c r="G57" s="116"/>
      <c r="H57" s="116"/>
      <c r="I57" s="116"/>
      <c r="J57" s="116"/>
      <c r="K57" s="116"/>
      <c r="L57" s="116"/>
      <c r="M57" s="165"/>
    </row>
    <row r="58" spans="2:13" x14ac:dyDescent="0.2">
      <c r="B58" s="168"/>
      <c r="C58" s="124" t="s">
        <v>550</v>
      </c>
      <c r="D58" s="116"/>
      <c r="E58" s="116"/>
      <c r="F58" s="116"/>
      <c r="G58" s="116"/>
      <c r="H58" s="116"/>
      <c r="I58" s="116"/>
      <c r="J58" s="116"/>
      <c r="K58" s="116"/>
      <c r="L58" s="116"/>
      <c r="M58" s="165"/>
    </row>
    <row r="59" spans="2:13" x14ac:dyDescent="0.2">
      <c r="B59" s="168"/>
      <c r="C59" s="124" t="s">
        <v>513</v>
      </c>
      <c r="D59" s="116"/>
      <c r="E59" s="116"/>
      <c r="F59" s="116"/>
      <c r="G59" s="116"/>
      <c r="H59" s="116"/>
      <c r="I59" s="116"/>
      <c r="J59" s="116"/>
      <c r="K59" s="116"/>
      <c r="L59" s="116"/>
      <c r="M59" s="165"/>
    </row>
    <row r="60" spans="2:13" x14ac:dyDescent="0.2">
      <c r="B60" s="116"/>
      <c r="C60" s="124"/>
      <c r="D60" s="116"/>
      <c r="E60" s="116"/>
      <c r="F60" s="116"/>
      <c r="G60" s="116"/>
      <c r="H60" s="116"/>
      <c r="I60" s="116"/>
      <c r="J60" s="116"/>
      <c r="K60" s="116"/>
      <c r="L60" s="116"/>
      <c r="M60" s="165"/>
    </row>
    <row r="61" spans="2:13" x14ac:dyDescent="0.2">
      <c r="B61" s="116"/>
      <c r="C61" s="124" t="s">
        <v>514</v>
      </c>
      <c r="D61" s="116"/>
      <c r="E61" s="116"/>
      <c r="F61" s="116"/>
      <c r="G61" s="116"/>
      <c r="H61" s="116"/>
      <c r="I61" s="116"/>
      <c r="J61" s="116"/>
      <c r="K61" s="116"/>
      <c r="L61" s="116"/>
      <c r="M61" s="165"/>
    </row>
    <row r="62" spans="2:13" x14ac:dyDescent="0.2">
      <c r="B62" s="116"/>
      <c r="C62" s="124" t="s">
        <v>515</v>
      </c>
      <c r="D62" s="116"/>
      <c r="E62" s="116"/>
      <c r="F62" s="116"/>
      <c r="G62" s="116"/>
      <c r="H62" s="116"/>
      <c r="I62" s="116"/>
      <c r="J62" s="116"/>
      <c r="K62" s="116"/>
      <c r="L62" s="116"/>
      <c r="M62" s="165"/>
    </row>
    <row r="63" spans="2:13" x14ac:dyDescent="0.2">
      <c r="B63" s="116"/>
      <c r="C63" s="124"/>
      <c r="D63" s="116"/>
      <c r="E63" s="116"/>
      <c r="F63" s="116"/>
      <c r="G63" s="116"/>
      <c r="H63" s="116"/>
      <c r="I63" s="116"/>
      <c r="J63" s="116"/>
      <c r="K63" s="116"/>
      <c r="L63" s="116"/>
      <c r="M63" s="165"/>
    </row>
    <row r="64" spans="2:13" x14ac:dyDescent="0.2">
      <c r="B64" s="116"/>
      <c r="C64" s="125" t="s">
        <v>423</v>
      </c>
      <c r="D64" s="116"/>
      <c r="E64" s="116"/>
      <c r="F64" s="116"/>
      <c r="G64" s="116"/>
      <c r="H64" s="116"/>
      <c r="I64" s="116"/>
      <c r="J64" s="116"/>
      <c r="K64" s="116"/>
      <c r="L64" s="116"/>
      <c r="M64" s="165"/>
    </row>
    <row r="65" spans="2:13" x14ac:dyDescent="0.2">
      <c r="B65" s="116"/>
      <c r="C65" s="125" t="s">
        <v>425</v>
      </c>
      <c r="D65" s="181"/>
      <c r="E65" s="181"/>
      <c r="F65" s="181"/>
      <c r="G65" s="181"/>
      <c r="H65" s="181"/>
      <c r="I65" s="181"/>
      <c r="J65" s="116"/>
      <c r="K65" s="116"/>
      <c r="L65" s="116"/>
      <c r="M65" s="165"/>
    </row>
    <row r="66" spans="2:13" ht="14" x14ac:dyDescent="0.2">
      <c r="B66" s="110" t="s">
        <v>426</v>
      </c>
      <c r="C66" s="164"/>
      <c r="D66" s="116"/>
      <c r="E66" s="116"/>
      <c r="F66" s="116"/>
      <c r="G66" s="116"/>
      <c r="H66" s="116"/>
      <c r="I66" s="116"/>
      <c r="J66" s="116"/>
      <c r="K66" s="116"/>
      <c r="L66" s="116"/>
      <c r="M66" s="165"/>
    </row>
    <row r="67" spans="2:13" x14ac:dyDescent="0.2">
      <c r="B67" s="124" t="s">
        <v>428</v>
      </c>
      <c r="C67" s="164"/>
      <c r="D67" s="116"/>
      <c r="E67" s="116"/>
      <c r="F67" s="116"/>
      <c r="G67" s="116"/>
      <c r="H67" s="116"/>
      <c r="I67" s="116"/>
      <c r="J67" s="116"/>
      <c r="K67" s="116"/>
      <c r="L67" s="116"/>
      <c r="M67" s="165"/>
    </row>
    <row r="68" spans="2:13" x14ac:dyDescent="0.2">
      <c r="B68" s="116"/>
      <c r="C68" s="124" t="s">
        <v>429</v>
      </c>
      <c r="D68" s="116"/>
      <c r="E68" s="116"/>
      <c r="F68" s="116"/>
      <c r="G68" s="116"/>
      <c r="H68" s="116"/>
      <c r="I68" s="116"/>
      <c r="J68" s="116"/>
      <c r="K68" s="116"/>
      <c r="L68" s="116"/>
      <c r="M68" s="165"/>
    </row>
    <row r="69" spans="2:13" x14ac:dyDescent="0.2">
      <c r="B69" s="116"/>
      <c r="C69" s="124" t="s">
        <v>516</v>
      </c>
      <c r="D69" s="116"/>
      <c r="E69" s="116"/>
      <c r="F69" s="116"/>
      <c r="G69" s="116"/>
      <c r="H69" s="116"/>
      <c r="I69" s="116"/>
      <c r="J69" s="116"/>
      <c r="K69" s="116"/>
      <c r="L69" s="116"/>
      <c r="M69" s="165"/>
    </row>
    <row r="70" spans="2:13" x14ac:dyDescent="0.2">
      <c r="B70" s="116"/>
      <c r="C70" s="124" t="s">
        <v>430</v>
      </c>
      <c r="D70" s="116"/>
      <c r="E70" s="116"/>
      <c r="F70" s="116"/>
      <c r="G70" s="116"/>
      <c r="H70" s="116"/>
      <c r="I70" s="116"/>
      <c r="J70" s="116"/>
      <c r="K70" s="116"/>
      <c r="L70" s="116"/>
      <c r="M70" s="165"/>
    </row>
    <row r="71" spans="2:13" x14ac:dyDescent="0.2">
      <c r="B71" s="116"/>
      <c r="C71" s="124"/>
      <c r="D71" s="116"/>
      <c r="E71" s="116"/>
      <c r="F71" s="116"/>
      <c r="G71" s="116"/>
      <c r="H71" s="116"/>
      <c r="I71" s="116"/>
      <c r="J71" s="116"/>
      <c r="K71" s="116"/>
      <c r="L71" s="116"/>
      <c r="M71" s="165"/>
    </row>
    <row r="72" spans="2:13" x14ac:dyDescent="0.2">
      <c r="B72" s="116"/>
      <c r="C72" s="182" t="s">
        <v>208</v>
      </c>
      <c r="D72" s="183"/>
      <c r="E72" s="183"/>
      <c r="F72" s="184"/>
      <c r="G72" s="182" t="s">
        <v>432</v>
      </c>
      <c r="H72" s="167"/>
      <c r="I72" s="167" t="s">
        <v>433</v>
      </c>
      <c r="J72" s="167"/>
      <c r="K72" s="527" t="s">
        <v>517</v>
      </c>
      <c r="L72" s="528"/>
      <c r="M72" s="165"/>
    </row>
    <row r="73" spans="2:13" x14ac:dyDescent="0.2">
      <c r="B73" s="116"/>
      <c r="C73" s="185" t="s">
        <v>435</v>
      </c>
      <c r="D73" s="186"/>
      <c r="E73" s="186"/>
      <c r="F73" s="187"/>
      <c r="G73" s="188">
        <v>1</v>
      </c>
      <c r="H73" s="523" t="s">
        <v>436</v>
      </c>
      <c r="I73" s="529"/>
      <c r="J73" s="525"/>
      <c r="K73" s="526">
        <v>437591</v>
      </c>
      <c r="L73" s="521"/>
      <c r="M73" s="165"/>
    </row>
    <row r="74" spans="2:13" x14ac:dyDescent="0.2">
      <c r="B74" s="116"/>
      <c r="C74" s="185" t="s">
        <v>437</v>
      </c>
      <c r="D74" s="189"/>
      <c r="E74" s="189"/>
      <c r="F74" s="190"/>
      <c r="G74" s="188">
        <v>0.9</v>
      </c>
      <c r="H74" s="523" t="s">
        <v>438</v>
      </c>
      <c r="I74" s="524"/>
      <c r="J74" s="525"/>
      <c r="K74" s="526">
        <v>787663</v>
      </c>
      <c r="L74" s="521"/>
      <c r="M74" s="165"/>
    </row>
    <row r="75" spans="2:13" x14ac:dyDescent="0.2">
      <c r="B75" s="116"/>
      <c r="C75" s="185" t="s">
        <v>440</v>
      </c>
      <c r="D75" s="189"/>
      <c r="E75" s="189"/>
      <c r="F75" s="190"/>
      <c r="G75" s="188">
        <v>0.7</v>
      </c>
      <c r="H75" s="523" t="s">
        <v>441</v>
      </c>
      <c r="I75" s="524"/>
      <c r="J75" s="525"/>
      <c r="K75" s="526">
        <v>612627</v>
      </c>
      <c r="L75" s="521"/>
      <c r="M75" s="165"/>
    </row>
    <row r="76" spans="2:13" x14ac:dyDescent="0.2">
      <c r="B76" s="116"/>
      <c r="C76" s="185" t="s">
        <v>442</v>
      </c>
      <c r="D76" s="189"/>
      <c r="E76" s="189"/>
      <c r="F76" s="190"/>
      <c r="G76" s="191">
        <v>0.45</v>
      </c>
      <c r="H76" s="523" t="s">
        <v>443</v>
      </c>
      <c r="I76" s="524"/>
      <c r="J76" s="525"/>
      <c r="K76" s="526">
        <v>4922898</v>
      </c>
      <c r="L76" s="521"/>
      <c r="M76" s="165"/>
    </row>
    <row r="77" spans="2:13" x14ac:dyDescent="0.2">
      <c r="B77" s="116"/>
      <c r="C77" s="185" t="s">
        <v>445</v>
      </c>
      <c r="D77" s="189"/>
      <c r="E77" s="189"/>
      <c r="F77" s="190"/>
      <c r="G77" s="188">
        <v>0.4</v>
      </c>
      <c r="H77" s="523" t="s">
        <v>446</v>
      </c>
      <c r="I77" s="524"/>
      <c r="J77" s="525"/>
      <c r="K77" s="526">
        <v>12252548</v>
      </c>
      <c r="L77" s="521"/>
      <c r="M77" s="165"/>
    </row>
    <row r="78" spans="2:13" x14ac:dyDescent="0.2">
      <c r="B78" s="116"/>
      <c r="C78" s="185" t="s">
        <v>447</v>
      </c>
      <c r="D78" s="189"/>
      <c r="E78" s="189"/>
      <c r="F78" s="190"/>
      <c r="G78" s="191">
        <v>0.35</v>
      </c>
      <c r="H78" s="523" t="s">
        <v>448</v>
      </c>
      <c r="I78" s="524"/>
      <c r="J78" s="525"/>
      <c r="K78" s="526">
        <v>18530447</v>
      </c>
      <c r="L78" s="521"/>
      <c r="M78" s="165"/>
    </row>
    <row r="79" spans="2:13" x14ac:dyDescent="0.2">
      <c r="B79" s="116"/>
      <c r="C79" s="124"/>
      <c r="D79" s="116"/>
      <c r="E79" s="165"/>
      <c r="F79" s="165"/>
      <c r="G79" s="116"/>
      <c r="H79" s="522" t="s">
        <v>449</v>
      </c>
      <c r="I79" s="522"/>
      <c r="J79" s="522"/>
      <c r="K79" s="520" t="s">
        <v>450</v>
      </c>
      <c r="L79" s="521"/>
      <c r="M79" s="165"/>
    </row>
    <row r="80" spans="2:13" x14ac:dyDescent="0.2">
      <c r="B80" s="116"/>
      <c r="C80" s="171" t="s">
        <v>563</v>
      </c>
      <c r="D80" s="116"/>
      <c r="E80" s="116"/>
      <c r="F80" s="116"/>
      <c r="G80" s="116"/>
      <c r="H80" s="116"/>
      <c r="I80" s="116"/>
      <c r="J80" s="116"/>
      <c r="K80" s="116"/>
      <c r="L80" s="116"/>
      <c r="M80" s="165"/>
    </row>
    <row r="81" spans="2:13" x14ac:dyDescent="0.2">
      <c r="B81" s="116"/>
      <c r="C81" s="124" t="s">
        <v>451</v>
      </c>
      <c r="D81" s="116"/>
      <c r="E81" s="116"/>
      <c r="F81" s="116"/>
      <c r="G81" s="116"/>
      <c r="H81" s="116"/>
      <c r="I81" s="116"/>
      <c r="J81" s="116"/>
      <c r="K81" s="116"/>
      <c r="L81" s="116"/>
      <c r="M81" s="165"/>
    </row>
    <row r="82" spans="2:13" x14ac:dyDescent="0.2">
      <c r="B82" s="127"/>
      <c r="C82" s="120"/>
      <c r="D82" s="120"/>
      <c r="L82" s="115"/>
    </row>
    <row r="83" spans="2:13" x14ac:dyDescent="0.2">
      <c r="C83" s="120"/>
      <c r="D83" s="120"/>
    </row>
  </sheetData>
  <mergeCells count="56">
    <mergeCell ref="D10:E10"/>
    <mergeCell ref="F10:K10"/>
    <mergeCell ref="D50:F50"/>
    <mergeCell ref="D31:E31"/>
    <mergeCell ref="H47:I47"/>
    <mergeCell ref="F16:K17"/>
    <mergeCell ref="F18:K18"/>
    <mergeCell ref="F26:K26"/>
    <mergeCell ref="F27:G27"/>
    <mergeCell ref="F28:K30"/>
    <mergeCell ref="F31:K31"/>
    <mergeCell ref="C54:F54"/>
    <mergeCell ref="D51:F51"/>
    <mergeCell ref="D52:F52"/>
    <mergeCell ref="D53:F53"/>
    <mergeCell ref="D47:F47"/>
    <mergeCell ref="D48:F48"/>
    <mergeCell ref="D49:F49"/>
    <mergeCell ref="C28:C30"/>
    <mergeCell ref="D28:E30"/>
    <mergeCell ref="C14:C15"/>
    <mergeCell ref="C16:C17"/>
    <mergeCell ref="D16:E17"/>
    <mergeCell ref="D18:E18"/>
    <mergeCell ref="D24:E24"/>
    <mergeCell ref="D25:E25"/>
    <mergeCell ref="D26:E26"/>
    <mergeCell ref="D27:E27"/>
    <mergeCell ref="H73:J73"/>
    <mergeCell ref="H74:J74"/>
    <mergeCell ref="H75:J75"/>
    <mergeCell ref="B1:M1"/>
    <mergeCell ref="D11:E11"/>
    <mergeCell ref="D12:E12"/>
    <mergeCell ref="D13:E13"/>
    <mergeCell ref="D14:E15"/>
    <mergeCell ref="F11:K11"/>
    <mergeCell ref="F12:K12"/>
    <mergeCell ref="F13:K13"/>
    <mergeCell ref="F14:K15"/>
    <mergeCell ref="D23:E23"/>
    <mergeCell ref="F23:K23"/>
    <mergeCell ref="F24:K24"/>
    <mergeCell ref="F25:K25"/>
    <mergeCell ref="K72:L72"/>
    <mergeCell ref="K73:L73"/>
    <mergeCell ref="K74:L74"/>
    <mergeCell ref="K75:L75"/>
    <mergeCell ref="K76:L76"/>
    <mergeCell ref="K79:L79"/>
    <mergeCell ref="H79:J79"/>
    <mergeCell ref="H76:J76"/>
    <mergeCell ref="H77:J77"/>
    <mergeCell ref="H78:J78"/>
    <mergeCell ref="K77:L77"/>
    <mergeCell ref="K78:L78"/>
  </mergeCells>
  <phoneticPr fontId="2"/>
  <pageMargins left="0.7" right="0.7" top="0.75" bottom="0.75" header="0.3" footer="0.3"/>
  <pageSetup paperSize="9" scale="72" orientation="portrait" r:id="rId1"/>
  <rowBreaks count="1" manualBreakCount="1">
    <brk id="81" max="1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7"/>
  <sheetViews>
    <sheetView showGridLines="0" view="pageBreakPreview" zoomScale="55" zoomScaleNormal="70" zoomScaleSheetLayoutView="55" workbookViewId="0">
      <selection sqref="A1:G1"/>
    </sheetView>
  </sheetViews>
  <sheetFormatPr defaultRowHeight="13" x14ac:dyDescent="0.2"/>
  <cols>
    <col min="1" max="1" width="8.36328125" customWidth="1"/>
    <col min="2" max="2" width="13.7265625" customWidth="1"/>
    <col min="3" max="3" width="12.453125" customWidth="1"/>
    <col min="4" max="4" width="4.7265625" bestFit="1" customWidth="1"/>
    <col min="5" max="5" width="3.7265625" bestFit="1" customWidth="1"/>
    <col min="6" max="6" width="5.08984375" bestFit="1" customWidth="1"/>
    <col min="7" max="7" width="15.6328125" customWidth="1"/>
    <col min="8" max="8" width="4.6328125" customWidth="1"/>
    <col min="9" max="9" width="22.6328125" customWidth="1"/>
    <col min="10" max="10" width="9.6328125" bestFit="1" customWidth="1"/>
    <col min="11" max="11" width="9" customWidth="1"/>
    <col min="13" max="13" width="9.36328125" customWidth="1"/>
    <col min="14" max="14" width="2.26953125" customWidth="1"/>
    <col min="15" max="15" width="5.26953125" customWidth="1"/>
    <col min="16" max="16" width="14.7265625" bestFit="1" customWidth="1"/>
    <col min="17" max="17" width="8.36328125" bestFit="1" customWidth="1"/>
    <col min="19" max="19" width="15.26953125" bestFit="1" customWidth="1"/>
    <col min="22" max="22" width="17.453125" bestFit="1" customWidth="1"/>
    <col min="23" max="23" width="8" bestFit="1" customWidth="1"/>
    <col min="25" max="25" width="18.36328125" bestFit="1" customWidth="1"/>
    <col min="26" max="26" width="9.6328125" bestFit="1" customWidth="1"/>
    <col min="28" max="28" width="18.36328125" bestFit="1" customWidth="1"/>
    <col min="29" max="29" width="7.6328125" bestFit="1" customWidth="1"/>
  </cols>
  <sheetData>
    <row r="1" spans="1:30" ht="23.25" customHeight="1" thickTop="1" thickBot="1" x14ac:dyDescent="0.4">
      <c r="A1" s="625" t="s">
        <v>468</v>
      </c>
      <c r="B1" s="625"/>
      <c r="C1" s="625"/>
      <c r="D1" s="625"/>
      <c r="E1" s="625"/>
      <c r="F1" s="625"/>
      <c r="G1" s="626"/>
      <c r="H1" s="627" t="s">
        <v>452</v>
      </c>
      <c r="I1" s="628"/>
      <c r="J1" s="628"/>
      <c r="K1" s="628"/>
      <c r="L1" s="628"/>
      <c r="M1" s="629"/>
      <c r="N1" s="1"/>
      <c r="O1" s="369" t="s">
        <v>0</v>
      </c>
      <c r="P1" s="370"/>
      <c r="Q1" s="370"/>
      <c r="R1" s="370"/>
      <c r="S1" s="370"/>
      <c r="T1" s="370"/>
      <c r="U1" s="370"/>
      <c r="V1" s="370"/>
      <c r="W1" s="370"/>
      <c r="X1" s="370"/>
      <c r="Y1" s="370"/>
      <c r="Z1" s="370"/>
      <c r="AA1" s="370"/>
      <c r="AB1" s="370"/>
      <c r="AC1" s="370"/>
      <c r="AD1" s="371"/>
    </row>
    <row r="2" spans="1:30" ht="23.25" customHeight="1" thickTop="1" thickBot="1" x14ac:dyDescent="0.45">
      <c r="A2" s="372" t="s">
        <v>528</v>
      </c>
      <c r="B2" s="372"/>
      <c r="C2" s="372"/>
      <c r="D2" s="372"/>
      <c r="E2" s="372"/>
      <c r="F2" s="372"/>
      <c r="G2" s="372"/>
      <c r="H2" s="630" t="s">
        <v>1</v>
      </c>
      <c r="I2" s="628"/>
      <c r="J2" s="628"/>
      <c r="K2" s="628"/>
      <c r="L2" s="628"/>
      <c r="M2" s="629"/>
      <c r="N2" s="1"/>
      <c r="O2" s="303" t="s">
        <v>2</v>
      </c>
      <c r="P2" s="2" t="s">
        <v>3</v>
      </c>
      <c r="Q2" s="3" t="s">
        <v>4</v>
      </c>
      <c r="R2" s="133"/>
      <c r="S2" s="4" t="s">
        <v>542</v>
      </c>
      <c r="T2" s="3" t="s">
        <v>5</v>
      </c>
      <c r="U2" s="133"/>
      <c r="V2" s="4" t="s">
        <v>6</v>
      </c>
      <c r="W2" s="3" t="s">
        <v>7</v>
      </c>
      <c r="X2" s="134"/>
      <c r="Y2" s="4" t="s">
        <v>8</v>
      </c>
      <c r="Z2" s="3" t="s">
        <v>9</v>
      </c>
      <c r="AA2" s="133"/>
      <c r="AB2" s="5"/>
      <c r="AC2" s="6"/>
      <c r="AD2" s="7"/>
    </row>
    <row r="3" spans="1:30" ht="23.25" customHeight="1" thickTop="1" thickBot="1" x14ac:dyDescent="0.45">
      <c r="A3" s="373" t="s">
        <v>565</v>
      </c>
      <c r="B3" s="374"/>
      <c r="C3" s="374"/>
      <c r="D3" s="374"/>
      <c r="E3" s="374"/>
      <c r="F3" s="374"/>
      <c r="G3" s="374"/>
      <c r="H3" s="374"/>
      <c r="I3" s="374"/>
      <c r="J3" s="374"/>
      <c r="K3" s="374"/>
      <c r="L3" s="374"/>
      <c r="M3" s="374"/>
      <c r="N3" s="1"/>
      <c r="O3" s="305"/>
      <c r="P3" s="8"/>
      <c r="Q3" s="9"/>
      <c r="R3" s="10"/>
      <c r="S3" s="11"/>
      <c r="T3" s="9"/>
      <c r="U3" s="10"/>
      <c r="V3" s="11"/>
      <c r="W3" s="9"/>
      <c r="X3" s="12"/>
      <c r="Y3" s="11"/>
      <c r="Z3" s="9"/>
      <c r="AA3" s="10"/>
      <c r="AB3" s="13"/>
      <c r="AC3" s="14"/>
      <c r="AD3" s="15"/>
    </row>
    <row r="4" spans="1:30" ht="23.25" customHeight="1" x14ac:dyDescent="0.4">
      <c r="A4" s="378" t="s">
        <v>454</v>
      </c>
      <c r="B4" s="378"/>
      <c r="C4" s="378"/>
      <c r="D4" s="378"/>
      <c r="E4" s="378"/>
      <c r="F4" s="378"/>
      <c r="G4" s="378"/>
      <c r="H4" s="378"/>
      <c r="I4" s="378"/>
      <c r="J4" s="378"/>
      <c r="K4" s="378"/>
      <c r="L4" s="378"/>
      <c r="M4" s="378"/>
      <c r="N4" s="1"/>
      <c r="O4" s="303" t="s">
        <v>10</v>
      </c>
      <c r="P4" s="2" t="s">
        <v>11</v>
      </c>
      <c r="Q4" s="3" t="s">
        <v>12</v>
      </c>
      <c r="R4" s="133"/>
      <c r="S4" s="4" t="s">
        <v>13</v>
      </c>
      <c r="T4" s="3" t="s">
        <v>14</v>
      </c>
      <c r="U4" s="133"/>
      <c r="V4" s="4" t="s">
        <v>15</v>
      </c>
      <c r="W4" s="3" t="s">
        <v>16</v>
      </c>
      <c r="X4" s="134"/>
      <c r="Y4" s="4" t="s">
        <v>17</v>
      </c>
      <c r="Z4" s="3" t="s">
        <v>18</v>
      </c>
      <c r="AA4" s="133"/>
      <c r="AB4" s="4" t="s">
        <v>19</v>
      </c>
      <c r="AC4" s="3" t="s">
        <v>20</v>
      </c>
      <c r="AD4" s="136"/>
    </row>
    <row r="5" spans="1:30" ht="23.25" customHeight="1" thickBot="1" x14ac:dyDescent="0.45">
      <c r="A5" s="131" t="s">
        <v>455</v>
      </c>
      <c r="B5" s="131"/>
      <c r="C5" s="131"/>
      <c r="D5" s="131"/>
      <c r="E5" s="131"/>
      <c r="F5" s="131"/>
      <c r="G5" s="131"/>
      <c r="H5" s="131"/>
      <c r="I5" s="131"/>
      <c r="J5" s="131"/>
      <c r="K5" s="131"/>
      <c r="L5" s="131"/>
      <c r="M5" s="131"/>
      <c r="N5" s="1"/>
      <c r="O5" s="305"/>
      <c r="P5" s="16"/>
      <c r="Q5" s="17"/>
      <c r="R5" s="18"/>
      <c r="S5" s="19"/>
      <c r="T5" s="17"/>
      <c r="U5" s="18"/>
      <c r="V5" s="19"/>
      <c r="W5" s="17"/>
      <c r="X5" s="20"/>
      <c r="Y5" s="19"/>
      <c r="Z5" s="17"/>
      <c r="AA5" s="18"/>
      <c r="AB5" s="19"/>
      <c r="AC5" s="17"/>
      <c r="AD5" s="21"/>
    </row>
    <row r="6" spans="1:30" ht="23.25" customHeight="1" thickBot="1" x14ac:dyDescent="0.45">
      <c r="A6" s="379" t="s">
        <v>458</v>
      </c>
      <c r="B6" s="379"/>
      <c r="C6" s="379"/>
      <c r="D6" s="379"/>
      <c r="E6" s="379"/>
      <c r="F6" s="379"/>
      <c r="G6" s="379"/>
      <c r="H6" s="379"/>
      <c r="I6" s="379"/>
      <c r="J6" s="379"/>
      <c r="K6" s="379"/>
      <c r="L6" s="379"/>
      <c r="M6" s="379"/>
      <c r="N6" s="1"/>
      <c r="O6" s="303" t="s">
        <v>21</v>
      </c>
      <c r="P6" s="2" t="s">
        <v>22</v>
      </c>
      <c r="Q6" s="3" t="s">
        <v>23</v>
      </c>
      <c r="R6" s="133"/>
      <c r="S6" s="4" t="s">
        <v>543</v>
      </c>
      <c r="T6" s="3" t="s">
        <v>24</v>
      </c>
      <c r="U6" s="133"/>
      <c r="V6" s="4" t="s">
        <v>25</v>
      </c>
      <c r="W6" s="3" t="s">
        <v>26</v>
      </c>
      <c r="X6" s="134"/>
      <c r="Y6" s="4" t="s">
        <v>27</v>
      </c>
      <c r="Z6" s="3" t="s">
        <v>28</v>
      </c>
      <c r="AA6" s="133"/>
      <c r="AB6" s="22"/>
      <c r="AC6" s="23"/>
      <c r="AD6" s="7"/>
    </row>
    <row r="7" spans="1:30" ht="23.25" customHeight="1" thickBot="1" x14ac:dyDescent="0.45">
      <c r="A7" s="380" t="s">
        <v>483</v>
      </c>
      <c r="B7" s="383" t="s">
        <v>29</v>
      </c>
      <c r="C7" s="384"/>
      <c r="D7" s="601" t="s">
        <v>558</v>
      </c>
      <c r="E7" s="602"/>
      <c r="F7" s="602"/>
      <c r="G7" s="602"/>
      <c r="H7" s="602"/>
      <c r="I7" s="602"/>
      <c r="J7" s="602"/>
      <c r="K7" s="602"/>
      <c r="L7" s="602"/>
      <c r="M7" s="603"/>
      <c r="N7" s="1"/>
      <c r="O7" s="305"/>
      <c r="P7" s="8"/>
      <c r="Q7" s="9"/>
      <c r="R7" s="10"/>
      <c r="S7" s="11"/>
      <c r="T7" s="9"/>
      <c r="U7" s="10"/>
      <c r="V7" s="11"/>
      <c r="W7" s="9"/>
      <c r="X7" s="12"/>
      <c r="Y7" s="11"/>
      <c r="Z7" s="9"/>
      <c r="AA7" s="10"/>
      <c r="AB7" s="24"/>
      <c r="AC7" s="25"/>
      <c r="AD7" s="15"/>
    </row>
    <row r="8" spans="1:30" ht="23.25" customHeight="1" x14ac:dyDescent="0.4">
      <c r="A8" s="381"/>
      <c r="B8" s="339"/>
      <c r="C8" s="306"/>
      <c r="D8" s="604"/>
      <c r="E8" s="605"/>
      <c r="F8" s="605"/>
      <c r="G8" s="605"/>
      <c r="H8" s="605"/>
      <c r="I8" s="605"/>
      <c r="J8" s="605"/>
      <c r="K8" s="605"/>
      <c r="L8" s="605"/>
      <c r="M8" s="606"/>
      <c r="N8" s="1"/>
      <c r="O8" s="303" t="s">
        <v>30</v>
      </c>
      <c r="P8" s="2" t="s">
        <v>31</v>
      </c>
      <c r="Q8" s="3" t="s">
        <v>32</v>
      </c>
      <c r="R8" s="133"/>
      <c r="S8" s="4" t="s">
        <v>33</v>
      </c>
      <c r="T8" s="3" t="s">
        <v>34</v>
      </c>
      <c r="U8" s="133"/>
      <c r="V8" s="4" t="s">
        <v>35</v>
      </c>
      <c r="W8" s="3" t="s">
        <v>36</v>
      </c>
      <c r="X8" s="134"/>
      <c r="Y8" s="4" t="s">
        <v>37</v>
      </c>
      <c r="Z8" s="3" t="s">
        <v>38</v>
      </c>
      <c r="AA8" s="133"/>
      <c r="AB8" s="4" t="s">
        <v>39</v>
      </c>
      <c r="AC8" s="3" t="s">
        <v>40</v>
      </c>
      <c r="AD8" s="136"/>
    </row>
    <row r="9" spans="1:30" ht="23.25" customHeight="1" thickBot="1" x14ac:dyDescent="0.45">
      <c r="A9" s="381"/>
      <c r="B9" s="339" t="s">
        <v>41</v>
      </c>
      <c r="C9" s="306"/>
      <c r="D9" s="607"/>
      <c r="E9" s="608"/>
      <c r="F9" s="608"/>
      <c r="G9" s="608"/>
      <c r="H9" s="608"/>
      <c r="I9" s="608"/>
      <c r="J9" s="608"/>
      <c r="K9" s="608"/>
      <c r="L9" s="609"/>
      <c r="M9" s="397" t="s">
        <v>42</v>
      </c>
      <c r="N9" s="1"/>
      <c r="O9" s="305"/>
      <c r="P9" s="8" t="s">
        <v>43</v>
      </c>
      <c r="Q9" s="9" t="s">
        <v>44</v>
      </c>
      <c r="R9" s="135"/>
      <c r="S9" s="11" t="s">
        <v>45</v>
      </c>
      <c r="T9" s="9" t="s">
        <v>46</v>
      </c>
      <c r="U9" s="135"/>
      <c r="V9" s="11" t="s">
        <v>47</v>
      </c>
      <c r="W9" s="9" t="s">
        <v>48</v>
      </c>
      <c r="X9" s="137"/>
      <c r="Y9" s="11" t="s">
        <v>49</v>
      </c>
      <c r="Z9" s="9" t="s">
        <v>50</v>
      </c>
      <c r="AA9" s="135"/>
      <c r="AB9" s="11"/>
      <c r="AC9" s="9"/>
      <c r="AD9" s="26"/>
    </row>
    <row r="10" spans="1:30" ht="23.25" customHeight="1" x14ac:dyDescent="0.4">
      <c r="A10" s="381"/>
      <c r="B10" s="339"/>
      <c r="C10" s="306"/>
      <c r="D10" s="610"/>
      <c r="E10" s="611"/>
      <c r="F10" s="611"/>
      <c r="G10" s="611"/>
      <c r="H10" s="611"/>
      <c r="I10" s="611"/>
      <c r="J10" s="611"/>
      <c r="K10" s="611"/>
      <c r="L10" s="612"/>
      <c r="M10" s="398"/>
      <c r="N10" s="1"/>
      <c r="O10" s="303" t="s">
        <v>51</v>
      </c>
      <c r="P10" s="2" t="s">
        <v>52</v>
      </c>
      <c r="Q10" s="3" t="s">
        <v>53</v>
      </c>
      <c r="R10" s="133"/>
      <c r="S10" s="4" t="s">
        <v>54</v>
      </c>
      <c r="T10" s="3" t="s">
        <v>55</v>
      </c>
      <c r="U10" s="133"/>
      <c r="V10" s="4" t="s">
        <v>56</v>
      </c>
      <c r="W10" s="3" t="s">
        <v>57</v>
      </c>
      <c r="X10" s="134"/>
      <c r="Y10" s="27"/>
      <c r="Z10" s="23"/>
      <c r="AA10" s="28"/>
      <c r="AB10" s="4" t="s">
        <v>58</v>
      </c>
      <c r="AC10" s="3" t="s">
        <v>59</v>
      </c>
      <c r="AD10" s="136"/>
    </row>
    <row r="11" spans="1:30" ht="23.25" customHeight="1" x14ac:dyDescent="0.4">
      <c r="A11" s="381"/>
      <c r="B11" s="330" t="s">
        <v>60</v>
      </c>
      <c r="C11" s="331"/>
      <c r="D11" s="613"/>
      <c r="E11" s="614"/>
      <c r="F11" s="614"/>
      <c r="G11" s="614"/>
      <c r="H11" s="614"/>
      <c r="I11" s="615"/>
      <c r="J11" s="401" t="s">
        <v>61</v>
      </c>
      <c r="K11" s="619"/>
      <c r="L11" s="620"/>
      <c r="M11" s="621"/>
      <c r="N11" s="1"/>
      <c r="O11" s="304"/>
      <c r="P11" s="29"/>
      <c r="Q11" s="30"/>
      <c r="R11" s="31"/>
      <c r="S11" s="32" t="s">
        <v>62</v>
      </c>
      <c r="T11" s="33" t="s">
        <v>63</v>
      </c>
      <c r="U11" s="141"/>
      <c r="V11" s="32" t="s">
        <v>64</v>
      </c>
      <c r="W11" s="33" t="s">
        <v>65</v>
      </c>
      <c r="X11" s="138"/>
      <c r="Y11" s="34"/>
      <c r="Z11" s="17"/>
      <c r="AA11" s="18"/>
      <c r="AB11" s="32" t="s">
        <v>66</v>
      </c>
      <c r="AC11" s="33" t="s">
        <v>67</v>
      </c>
      <c r="AD11" s="139"/>
    </row>
    <row r="12" spans="1:30" ht="23.25" customHeight="1" x14ac:dyDescent="0.4">
      <c r="A12" s="381"/>
      <c r="B12" s="399"/>
      <c r="C12" s="400"/>
      <c r="D12" s="616"/>
      <c r="E12" s="617"/>
      <c r="F12" s="617"/>
      <c r="G12" s="617"/>
      <c r="H12" s="617"/>
      <c r="I12" s="618"/>
      <c r="J12" s="402"/>
      <c r="K12" s="622"/>
      <c r="L12" s="623"/>
      <c r="M12" s="624"/>
      <c r="N12" s="1"/>
      <c r="O12" s="304"/>
      <c r="P12" s="16"/>
      <c r="Q12" s="17"/>
      <c r="R12" s="18"/>
      <c r="S12" s="32" t="s">
        <v>68</v>
      </c>
      <c r="T12" s="33" t="s">
        <v>69</v>
      </c>
      <c r="U12" s="141"/>
      <c r="V12" s="32" t="s">
        <v>70</v>
      </c>
      <c r="W12" s="33" t="s">
        <v>71</v>
      </c>
      <c r="X12" s="138"/>
      <c r="Y12" s="34"/>
      <c r="Z12" s="17"/>
      <c r="AA12" s="18"/>
      <c r="AB12" s="32" t="s">
        <v>72</v>
      </c>
      <c r="AC12" s="33" t="s">
        <v>73</v>
      </c>
      <c r="AD12" s="139"/>
    </row>
    <row r="13" spans="1:30" ht="23.25" customHeight="1" x14ac:dyDescent="0.4">
      <c r="A13" s="381"/>
      <c r="B13" s="330" t="s">
        <v>74</v>
      </c>
      <c r="C13" s="331"/>
      <c r="D13" s="580"/>
      <c r="E13" s="581"/>
      <c r="F13" s="581"/>
      <c r="G13" s="581"/>
      <c r="H13" s="581"/>
      <c r="I13" s="582"/>
      <c r="J13" s="35" t="s">
        <v>75</v>
      </c>
      <c r="K13" s="583"/>
      <c r="L13" s="584"/>
      <c r="M13" s="585"/>
      <c r="N13" s="1"/>
      <c r="O13" s="304"/>
      <c r="P13" s="16"/>
      <c r="Q13" s="17"/>
      <c r="R13" s="18"/>
      <c r="S13" s="32" t="s">
        <v>76</v>
      </c>
      <c r="T13" s="33" t="s">
        <v>77</v>
      </c>
      <c r="U13" s="141"/>
      <c r="V13" s="32" t="s">
        <v>78</v>
      </c>
      <c r="W13" s="33" t="s">
        <v>79</v>
      </c>
      <c r="X13" s="138"/>
      <c r="Y13" s="34"/>
      <c r="Z13" s="17"/>
      <c r="AA13" s="18"/>
      <c r="AB13" s="32" t="s">
        <v>80</v>
      </c>
      <c r="AC13" s="33" t="s">
        <v>81</v>
      </c>
      <c r="AD13" s="139"/>
    </row>
    <row r="14" spans="1:30" ht="23.25" customHeight="1" x14ac:dyDescent="0.2">
      <c r="A14" s="381"/>
      <c r="B14" s="338" t="s">
        <v>84</v>
      </c>
      <c r="C14" s="339"/>
      <c r="D14" s="595"/>
      <c r="E14" s="596"/>
      <c r="F14" s="596"/>
      <c r="G14" s="596"/>
      <c r="H14" s="596"/>
      <c r="I14" s="596"/>
      <c r="J14" s="596"/>
      <c r="K14" s="596"/>
      <c r="L14" s="596"/>
      <c r="M14" s="597"/>
      <c r="N14" s="36"/>
      <c r="O14" s="304"/>
      <c r="P14" s="37"/>
      <c r="Q14" s="38"/>
      <c r="R14" s="39"/>
      <c r="S14" s="40" t="s">
        <v>82</v>
      </c>
      <c r="T14" s="41" t="s">
        <v>83</v>
      </c>
      <c r="U14" s="143"/>
      <c r="V14" s="42"/>
      <c r="W14" s="43"/>
      <c r="X14" s="44"/>
      <c r="Y14" s="45"/>
      <c r="Z14" s="38"/>
      <c r="AA14" s="39"/>
      <c r="AB14" s="42"/>
      <c r="AC14" s="43"/>
      <c r="AD14" s="46"/>
    </row>
    <row r="15" spans="1:30" ht="23.25" customHeight="1" thickBot="1" x14ac:dyDescent="0.55000000000000004">
      <c r="A15" s="382"/>
      <c r="B15" s="362" t="s">
        <v>562</v>
      </c>
      <c r="C15" s="363"/>
      <c r="D15" s="598"/>
      <c r="E15" s="599"/>
      <c r="F15" s="599"/>
      <c r="G15" s="599"/>
      <c r="H15" s="599"/>
      <c r="I15" s="599"/>
      <c r="J15" s="599"/>
      <c r="K15" s="599"/>
      <c r="L15" s="599"/>
      <c r="M15" s="600"/>
      <c r="N15" s="1"/>
      <c r="O15" s="305"/>
      <c r="P15" s="47"/>
      <c r="Q15" s="25"/>
      <c r="R15" s="48"/>
      <c r="S15" s="11" t="s">
        <v>85</v>
      </c>
      <c r="T15" s="9" t="s">
        <v>86</v>
      </c>
      <c r="U15" s="135"/>
      <c r="V15" s="24"/>
      <c r="W15" s="25"/>
      <c r="X15" s="49"/>
      <c r="Y15" s="50"/>
      <c r="Z15" s="25"/>
      <c r="AA15" s="48"/>
      <c r="AB15" s="24"/>
      <c r="AC15" s="25"/>
      <c r="AD15" s="15"/>
    </row>
    <row r="16" spans="1:30" ht="23.25" customHeight="1" thickTop="1" x14ac:dyDescent="0.4">
      <c r="A16" s="340" t="s">
        <v>87</v>
      </c>
      <c r="B16" s="343" t="s">
        <v>88</v>
      </c>
      <c r="C16" s="343"/>
      <c r="D16" s="586"/>
      <c r="E16" s="586"/>
      <c r="F16" s="586"/>
      <c r="G16" s="586"/>
      <c r="H16" s="586"/>
      <c r="I16" s="586"/>
      <c r="J16" s="586"/>
      <c r="K16" s="586"/>
      <c r="L16" s="586"/>
      <c r="M16" s="587"/>
      <c r="N16" s="1"/>
      <c r="O16" s="303" t="s">
        <v>89</v>
      </c>
      <c r="P16" s="51" t="s">
        <v>90</v>
      </c>
      <c r="Q16" s="52" t="s">
        <v>91</v>
      </c>
      <c r="R16" s="140"/>
      <c r="S16" s="53" t="s">
        <v>92</v>
      </c>
      <c r="T16" s="52" t="s">
        <v>93</v>
      </c>
      <c r="U16" s="144"/>
      <c r="V16" s="53" t="s">
        <v>94</v>
      </c>
      <c r="W16" s="52" t="s">
        <v>95</v>
      </c>
      <c r="X16" s="146"/>
      <c r="Y16" s="53" t="s">
        <v>96</v>
      </c>
      <c r="Z16" s="52" t="s">
        <v>97</v>
      </c>
      <c r="AA16" s="144"/>
      <c r="AB16" s="53" t="s">
        <v>98</v>
      </c>
      <c r="AC16" s="52" t="s">
        <v>99</v>
      </c>
      <c r="AD16" s="147"/>
    </row>
    <row r="17" spans="1:30" ht="23.25" customHeight="1" x14ac:dyDescent="0.4">
      <c r="A17" s="341"/>
      <c r="B17" s="306" t="s">
        <v>100</v>
      </c>
      <c r="C17" s="306"/>
      <c r="D17" s="571"/>
      <c r="E17" s="571"/>
      <c r="F17" s="571"/>
      <c r="G17" s="571"/>
      <c r="H17" s="571"/>
      <c r="I17" s="571"/>
      <c r="J17" s="571"/>
      <c r="K17" s="571"/>
      <c r="L17" s="571"/>
      <c r="M17" s="572"/>
      <c r="N17" s="1"/>
      <c r="O17" s="304"/>
      <c r="P17" s="40" t="s">
        <v>101</v>
      </c>
      <c r="Q17" s="41" t="s">
        <v>102</v>
      </c>
      <c r="R17" s="141"/>
      <c r="S17" s="40" t="s">
        <v>103</v>
      </c>
      <c r="T17" s="41" t="s">
        <v>104</v>
      </c>
      <c r="U17" s="141"/>
      <c r="V17" s="40" t="s">
        <v>105</v>
      </c>
      <c r="W17" s="41" t="s">
        <v>106</v>
      </c>
      <c r="X17" s="138"/>
      <c r="Y17" s="40" t="s">
        <v>107</v>
      </c>
      <c r="Z17" s="41" t="s">
        <v>108</v>
      </c>
      <c r="AA17" s="141"/>
      <c r="AB17" s="40" t="s">
        <v>109</v>
      </c>
      <c r="AC17" s="41" t="s">
        <v>110</v>
      </c>
      <c r="AD17" s="139"/>
    </row>
    <row r="18" spans="1:30" ht="23.25" customHeight="1" x14ac:dyDescent="0.4">
      <c r="A18" s="341"/>
      <c r="B18" s="306" t="s">
        <v>111</v>
      </c>
      <c r="C18" s="306"/>
      <c r="D18" s="573"/>
      <c r="E18" s="573"/>
      <c r="F18" s="573"/>
      <c r="G18" s="573"/>
      <c r="H18" s="573"/>
      <c r="I18" s="573"/>
      <c r="J18" s="573"/>
      <c r="K18" s="573"/>
      <c r="L18" s="573"/>
      <c r="M18" s="574"/>
      <c r="N18" s="1"/>
      <c r="O18" s="304"/>
      <c r="P18" s="54" t="s">
        <v>112</v>
      </c>
      <c r="Q18" s="33" t="s">
        <v>113</v>
      </c>
      <c r="R18" s="141"/>
      <c r="S18" s="32" t="s">
        <v>114</v>
      </c>
      <c r="T18" s="33" t="s">
        <v>115</v>
      </c>
      <c r="U18" s="141"/>
      <c r="V18" s="32" t="s">
        <v>116</v>
      </c>
      <c r="W18" s="33" t="s">
        <v>117</v>
      </c>
      <c r="X18" s="138"/>
      <c r="Y18" s="32" t="s">
        <v>118</v>
      </c>
      <c r="Z18" s="33" t="s">
        <v>119</v>
      </c>
      <c r="AA18" s="141"/>
      <c r="AB18" s="32" t="s">
        <v>120</v>
      </c>
      <c r="AC18" s="33" t="s">
        <v>121</v>
      </c>
      <c r="AD18" s="139"/>
    </row>
    <row r="19" spans="1:30" ht="23.25" customHeight="1" x14ac:dyDescent="0.4">
      <c r="A19" s="341"/>
      <c r="B19" s="311" t="s">
        <v>559</v>
      </c>
      <c r="C19" s="312"/>
      <c r="D19" s="575" t="s">
        <v>122</v>
      </c>
      <c r="E19" s="575"/>
      <c r="F19" s="575"/>
      <c r="G19" s="575"/>
      <c r="H19" s="575"/>
      <c r="I19" s="575"/>
      <c r="J19" s="575"/>
      <c r="K19" s="575"/>
      <c r="L19" s="575"/>
      <c r="M19" s="576"/>
      <c r="N19" s="1"/>
      <c r="O19" s="304"/>
      <c r="P19" s="32" t="s">
        <v>123</v>
      </c>
      <c r="Q19" s="33" t="s">
        <v>124</v>
      </c>
      <c r="R19" s="141"/>
      <c r="S19" s="32" t="s">
        <v>125</v>
      </c>
      <c r="T19" s="33" t="s">
        <v>126</v>
      </c>
      <c r="U19" s="141"/>
      <c r="V19" s="32" t="s">
        <v>127</v>
      </c>
      <c r="W19" s="33" t="s">
        <v>128</v>
      </c>
      <c r="X19" s="138"/>
      <c r="Y19" s="32" t="s">
        <v>129</v>
      </c>
      <c r="Z19" s="33" t="s">
        <v>130</v>
      </c>
      <c r="AA19" s="141"/>
      <c r="AB19" s="32" t="s">
        <v>131</v>
      </c>
      <c r="AC19" s="33" t="s">
        <v>132</v>
      </c>
      <c r="AD19" s="139"/>
    </row>
    <row r="20" spans="1:30" ht="23.25" customHeight="1" x14ac:dyDescent="0.4">
      <c r="A20" s="341"/>
      <c r="B20" s="315" t="s">
        <v>133</v>
      </c>
      <c r="C20" s="316"/>
      <c r="D20" s="588"/>
      <c r="E20" s="589"/>
      <c r="F20" s="589"/>
      <c r="G20" s="589"/>
      <c r="H20" s="589"/>
      <c r="I20" s="589"/>
      <c r="J20" s="589"/>
      <c r="K20" s="589"/>
      <c r="L20" s="589"/>
      <c r="M20" s="590"/>
      <c r="N20" s="1"/>
      <c r="O20" s="304"/>
      <c r="P20" s="32" t="s">
        <v>134</v>
      </c>
      <c r="Q20" s="33" t="s">
        <v>135</v>
      </c>
      <c r="R20" s="141"/>
      <c r="S20" s="32" t="s">
        <v>136</v>
      </c>
      <c r="T20" s="33" t="s">
        <v>137</v>
      </c>
      <c r="U20" s="141"/>
      <c r="V20" s="32" t="s">
        <v>138</v>
      </c>
      <c r="W20" s="33" t="s">
        <v>139</v>
      </c>
      <c r="X20" s="138"/>
      <c r="Y20" s="32" t="s">
        <v>140</v>
      </c>
      <c r="Z20" s="33" t="s">
        <v>141</v>
      </c>
      <c r="AA20" s="141"/>
      <c r="AB20" s="32" t="s">
        <v>142</v>
      </c>
      <c r="AC20" s="33" t="s">
        <v>143</v>
      </c>
      <c r="AD20" s="139"/>
    </row>
    <row r="21" spans="1:30" ht="23.25" customHeight="1" x14ac:dyDescent="0.4">
      <c r="A21" s="341"/>
      <c r="B21" s="316"/>
      <c r="C21" s="316"/>
      <c r="D21" s="589"/>
      <c r="E21" s="589"/>
      <c r="F21" s="589"/>
      <c r="G21" s="589"/>
      <c r="H21" s="589"/>
      <c r="I21" s="589"/>
      <c r="J21" s="589"/>
      <c r="K21" s="589"/>
      <c r="L21" s="589"/>
      <c r="M21" s="590"/>
      <c r="N21" s="1"/>
      <c r="O21" s="304"/>
      <c r="P21" s="32" t="s">
        <v>144</v>
      </c>
      <c r="Q21" s="33" t="s">
        <v>145</v>
      </c>
      <c r="R21" s="141"/>
      <c r="S21" s="32" t="s">
        <v>146</v>
      </c>
      <c r="T21" s="33" t="s">
        <v>147</v>
      </c>
      <c r="U21" s="141"/>
      <c r="V21" s="32" t="s">
        <v>148</v>
      </c>
      <c r="W21" s="33" t="s">
        <v>149</v>
      </c>
      <c r="X21" s="138"/>
      <c r="Y21" s="32" t="s">
        <v>64</v>
      </c>
      <c r="Z21" s="33" t="s">
        <v>150</v>
      </c>
      <c r="AA21" s="141"/>
      <c r="AB21" s="32" t="s">
        <v>151</v>
      </c>
      <c r="AC21" s="33" t="s">
        <v>152</v>
      </c>
      <c r="AD21" s="139"/>
    </row>
    <row r="22" spans="1:30" ht="23.25" customHeight="1" x14ac:dyDescent="0.4">
      <c r="A22" s="341"/>
      <c r="B22" s="315" t="s">
        <v>153</v>
      </c>
      <c r="C22" s="358"/>
      <c r="D22" s="588"/>
      <c r="E22" s="589"/>
      <c r="F22" s="589"/>
      <c r="G22" s="589"/>
      <c r="H22" s="589"/>
      <c r="I22" s="589"/>
      <c r="J22" s="589"/>
      <c r="K22" s="589"/>
      <c r="L22" s="589"/>
      <c r="M22" s="590"/>
      <c r="N22" s="1"/>
      <c r="O22" s="304"/>
      <c r="P22" s="32" t="s">
        <v>154</v>
      </c>
      <c r="Q22" s="33" t="s">
        <v>155</v>
      </c>
      <c r="R22" s="141"/>
      <c r="S22" s="32" t="s">
        <v>156</v>
      </c>
      <c r="T22" s="33" t="s">
        <v>157</v>
      </c>
      <c r="U22" s="141"/>
      <c r="V22" s="32" t="s">
        <v>158</v>
      </c>
      <c r="W22" s="33" t="s">
        <v>159</v>
      </c>
      <c r="X22" s="138"/>
      <c r="Y22" s="32" t="s">
        <v>160</v>
      </c>
      <c r="Z22" s="33" t="s">
        <v>161</v>
      </c>
      <c r="AA22" s="141"/>
      <c r="AB22" s="32" t="s">
        <v>162</v>
      </c>
      <c r="AC22" s="33" t="s">
        <v>163</v>
      </c>
      <c r="AD22" s="139"/>
    </row>
    <row r="23" spans="1:30" ht="23.25" customHeight="1" x14ac:dyDescent="0.4">
      <c r="A23" s="341"/>
      <c r="B23" s="348" t="s">
        <v>164</v>
      </c>
      <c r="C23" s="349"/>
      <c r="D23" s="588"/>
      <c r="E23" s="591"/>
      <c r="F23" s="591"/>
      <c r="G23" s="591"/>
      <c r="H23" s="591"/>
      <c r="I23" s="591"/>
      <c r="J23" s="591"/>
      <c r="K23" s="591"/>
      <c r="L23" s="591"/>
      <c r="M23" s="592"/>
      <c r="N23" s="1"/>
      <c r="O23" s="304"/>
      <c r="P23" s="32" t="s">
        <v>165</v>
      </c>
      <c r="Q23" s="33" t="s">
        <v>166</v>
      </c>
      <c r="R23" s="141"/>
      <c r="S23" s="32" t="s">
        <v>167</v>
      </c>
      <c r="T23" s="33" t="s">
        <v>168</v>
      </c>
      <c r="U23" s="141"/>
      <c r="V23" s="32" t="s">
        <v>169</v>
      </c>
      <c r="W23" s="33" t="s">
        <v>170</v>
      </c>
      <c r="X23" s="138"/>
      <c r="Y23" s="32" t="s">
        <v>171</v>
      </c>
      <c r="Z23" s="33" t="s">
        <v>172</v>
      </c>
      <c r="AA23" s="141"/>
      <c r="AB23" s="32" t="s">
        <v>173</v>
      </c>
      <c r="AC23" s="33" t="s">
        <v>174</v>
      </c>
      <c r="AD23" s="139"/>
    </row>
    <row r="24" spans="1:30" ht="23.25" customHeight="1" thickBot="1" x14ac:dyDescent="0.45">
      <c r="A24" s="342"/>
      <c r="B24" s="350"/>
      <c r="C24" s="350"/>
      <c r="D24" s="593"/>
      <c r="E24" s="593"/>
      <c r="F24" s="593"/>
      <c r="G24" s="593"/>
      <c r="H24" s="593"/>
      <c r="I24" s="593"/>
      <c r="J24" s="593"/>
      <c r="K24" s="593"/>
      <c r="L24" s="593"/>
      <c r="M24" s="594"/>
      <c r="N24" s="1"/>
      <c r="O24" s="304"/>
      <c r="P24" s="32" t="s">
        <v>175</v>
      </c>
      <c r="Q24" s="33" t="s">
        <v>176</v>
      </c>
      <c r="R24" s="141"/>
      <c r="S24" s="32" t="s">
        <v>177</v>
      </c>
      <c r="T24" s="33" t="s">
        <v>178</v>
      </c>
      <c r="U24" s="141"/>
      <c r="V24" s="32" t="s">
        <v>179</v>
      </c>
      <c r="W24" s="33" t="s">
        <v>180</v>
      </c>
      <c r="X24" s="138"/>
      <c r="Y24" s="32" t="s">
        <v>181</v>
      </c>
      <c r="Z24" s="33" t="s">
        <v>182</v>
      </c>
      <c r="AA24" s="141"/>
      <c r="AB24" s="32" t="s">
        <v>183</v>
      </c>
      <c r="AC24" s="33" t="s">
        <v>184</v>
      </c>
      <c r="AD24" s="139"/>
    </row>
    <row r="25" spans="1:30" ht="23.25" customHeight="1" x14ac:dyDescent="0.4">
      <c r="B25" s="328"/>
      <c r="C25" s="328"/>
      <c r="D25" s="328"/>
      <c r="E25" s="328"/>
      <c r="F25" s="328"/>
      <c r="G25" s="328"/>
      <c r="H25" s="328"/>
      <c r="I25" s="328"/>
      <c r="J25" s="328"/>
      <c r="K25" s="328"/>
      <c r="L25" s="328"/>
      <c r="M25" s="328"/>
      <c r="N25" s="55"/>
      <c r="O25" s="304"/>
      <c r="P25" s="32" t="s">
        <v>185</v>
      </c>
      <c r="Q25" s="33" t="s">
        <v>186</v>
      </c>
      <c r="R25" s="141"/>
      <c r="S25" s="32" t="s">
        <v>187</v>
      </c>
      <c r="T25" s="33" t="s">
        <v>188</v>
      </c>
      <c r="U25" s="141"/>
      <c r="V25" s="32" t="s">
        <v>189</v>
      </c>
      <c r="W25" s="33" t="s">
        <v>190</v>
      </c>
      <c r="X25" s="138"/>
      <c r="Y25" s="32" t="s">
        <v>191</v>
      </c>
      <c r="Z25" s="33" t="s">
        <v>192</v>
      </c>
      <c r="AA25" s="141"/>
      <c r="AB25" s="32" t="s">
        <v>193</v>
      </c>
      <c r="AC25" s="33" t="s">
        <v>194</v>
      </c>
      <c r="AD25" s="139"/>
    </row>
    <row r="26" spans="1:30" ht="23.25" customHeight="1" x14ac:dyDescent="0.4">
      <c r="A26" s="329" t="s">
        <v>195</v>
      </c>
      <c r="B26" s="329"/>
      <c r="C26" s="329"/>
      <c r="D26" s="329"/>
      <c r="E26" s="329"/>
      <c r="F26" s="329"/>
      <c r="G26" s="329"/>
      <c r="H26" s="329"/>
      <c r="I26" s="329"/>
      <c r="J26" s="329"/>
      <c r="K26" s="329"/>
      <c r="L26" s="329"/>
      <c r="M26" s="329"/>
      <c r="N26" s="55"/>
      <c r="O26" s="304"/>
      <c r="P26" s="32" t="s">
        <v>196</v>
      </c>
      <c r="Q26" s="33" t="s">
        <v>197</v>
      </c>
      <c r="R26" s="141"/>
      <c r="S26" s="32" t="s">
        <v>198</v>
      </c>
      <c r="T26" s="33" t="s">
        <v>199</v>
      </c>
      <c r="U26" s="141"/>
      <c r="V26" s="32" t="s">
        <v>200</v>
      </c>
      <c r="W26" s="33" t="s">
        <v>201</v>
      </c>
      <c r="X26" s="138"/>
      <c r="Y26" s="32" t="s">
        <v>202</v>
      </c>
      <c r="Z26" s="33" t="s">
        <v>203</v>
      </c>
      <c r="AA26" s="141"/>
      <c r="AB26" s="32" t="s">
        <v>204</v>
      </c>
      <c r="AC26" s="33" t="s">
        <v>205</v>
      </c>
      <c r="AD26" s="139"/>
    </row>
    <row r="27" spans="1:30" ht="23.25" customHeight="1" x14ac:dyDescent="0.4">
      <c r="A27" s="293" t="s">
        <v>206</v>
      </c>
      <c r="B27" s="293"/>
      <c r="C27" s="129" t="s">
        <v>207</v>
      </c>
      <c r="D27" s="56"/>
      <c r="E27" s="57"/>
      <c r="F27" s="319" t="s">
        <v>208</v>
      </c>
      <c r="G27" s="320"/>
      <c r="H27" s="58"/>
      <c r="I27" s="130" t="s">
        <v>209</v>
      </c>
      <c r="J27" s="319" t="s">
        <v>210</v>
      </c>
      <c r="K27" s="320"/>
      <c r="L27" s="326">
        <f>I34</f>
        <v>0</v>
      </c>
      <c r="M27" s="302"/>
      <c r="N27" s="55"/>
      <c r="O27" s="304"/>
      <c r="P27" s="32" t="s">
        <v>211</v>
      </c>
      <c r="Q27" s="33" t="s">
        <v>212</v>
      </c>
      <c r="R27" s="141"/>
      <c r="S27" s="32" t="s">
        <v>213</v>
      </c>
      <c r="T27" s="33" t="s">
        <v>214</v>
      </c>
      <c r="U27" s="141"/>
      <c r="V27" s="32" t="s">
        <v>215</v>
      </c>
      <c r="W27" s="33" t="s">
        <v>216</v>
      </c>
      <c r="X27" s="138"/>
      <c r="Y27" s="32" t="s">
        <v>217</v>
      </c>
      <c r="Z27" s="33" t="s">
        <v>218</v>
      </c>
      <c r="AA27" s="141"/>
      <c r="AB27" s="32" t="s">
        <v>219</v>
      </c>
      <c r="AC27" s="33" t="s">
        <v>220</v>
      </c>
      <c r="AD27" s="139"/>
    </row>
    <row r="28" spans="1:30" ht="23.25" customHeight="1" thickBot="1" x14ac:dyDescent="0.75">
      <c r="A28" s="293" t="s">
        <v>2</v>
      </c>
      <c r="B28" s="293"/>
      <c r="C28" s="59">
        <v>12000</v>
      </c>
      <c r="D28" s="289" t="s">
        <v>221</v>
      </c>
      <c r="E28" s="318"/>
      <c r="F28" s="60"/>
      <c r="G28" s="61">
        <f>SUM(R2,U2,X2,AA2,)</f>
        <v>0</v>
      </c>
      <c r="H28" s="62" t="s">
        <v>222</v>
      </c>
      <c r="I28" s="63">
        <f t="shared" ref="I28:I33" si="0">C28*G28</f>
        <v>0</v>
      </c>
      <c r="J28" s="319" t="s">
        <v>223</v>
      </c>
      <c r="K28" s="320"/>
      <c r="L28" s="326">
        <f>ROUNDDOWN(L27*0.1,0)</f>
        <v>0</v>
      </c>
      <c r="M28" s="302"/>
      <c r="N28" s="55"/>
      <c r="O28" s="304"/>
      <c r="P28" s="32" t="s">
        <v>224</v>
      </c>
      <c r="Q28" s="33" t="s">
        <v>225</v>
      </c>
      <c r="R28" s="141"/>
      <c r="S28" s="32" t="s">
        <v>226</v>
      </c>
      <c r="T28" s="33" t="s">
        <v>227</v>
      </c>
      <c r="U28" s="141"/>
      <c r="V28" s="32" t="s">
        <v>228</v>
      </c>
      <c r="W28" s="33" t="s">
        <v>229</v>
      </c>
      <c r="X28" s="138"/>
      <c r="Y28" s="32" t="s">
        <v>230</v>
      </c>
      <c r="Z28" s="33" t="s">
        <v>231</v>
      </c>
      <c r="AA28" s="141"/>
      <c r="AB28" s="11" t="s">
        <v>232</v>
      </c>
      <c r="AC28" s="9" t="s">
        <v>233</v>
      </c>
      <c r="AD28" s="142"/>
    </row>
    <row r="29" spans="1:30" ht="23.25" customHeight="1" x14ac:dyDescent="0.7">
      <c r="A29" s="293" t="s">
        <v>10</v>
      </c>
      <c r="B29" s="293"/>
      <c r="C29" s="59">
        <v>8400</v>
      </c>
      <c r="D29" s="289" t="s">
        <v>221</v>
      </c>
      <c r="E29" s="318"/>
      <c r="F29" s="60"/>
      <c r="G29" s="61">
        <f>SUM(R4,U4,X4,AA4,AD4)</f>
        <v>0</v>
      </c>
      <c r="H29" s="62" t="s">
        <v>222</v>
      </c>
      <c r="I29" s="63">
        <f t="shared" si="0"/>
        <v>0</v>
      </c>
      <c r="J29" s="319" t="s">
        <v>234</v>
      </c>
      <c r="K29" s="320"/>
      <c r="L29" s="327">
        <f>SUM(L27:L28)</f>
        <v>0</v>
      </c>
      <c r="M29" s="302"/>
      <c r="N29" s="55"/>
      <c r="O29" s="304"/>
      <c r="P29" s="32" t="s">
        <v>235</v>
      </c>
      <c r="Q29" s="33" t="s">
        <v>236</v>
      </c>
      <c r="R29" s="141"/>
      <c r="S29" s="32" t="s">
        <v>237</v>
      </c>
      <c r="T29" s="33" t="s">
        <v>238</v>
      </c>
      <c r="U29" s="141"/>
      <c r="V29" s="32" t="s">
        <v>239</v>
      </c>
      <c r="W29" s="33" t="s">
        <v>240</v>
      </c>
      <c r="X29" s="138"/>
      <c r="Y29" s="32" t="s">
        <v>241</v>
      </c>
      <c r="Z29" s="33" t="s">
        <v>242</v>
      </c>
      <c r="AA29" s="139"/>
      <c r="AB29" s="64"/>
      <c r="AC29" s="65"/>
      <c r="AD29" s="66"/>
    </row>
    <row r="30" spans="1:30" ht="23.25" customHeight="1" x14ac:dyDescent="0.7">
      <c r="A30" s="293" t="s">
        <v>21</v>
      </c>
      <c r="B30" s="293"/>
      <c r="C30" s="59">
        <v>7200</v>
      </c>
      <c r="D30" s="289" t="s">
        <v>221</v>
      </c>
      <c r="E30" s="318"/>
      <c r="F30" s="60"/>
      <c r="G30" s="61">
        <f>SUM(R6,U6,X6,AA6,)</f>
        <v>0</v>
      </c>
      <c r="H30" s="62" t="s">
        <v>222</v>
      </c>
      <c r="I30" s="63">
        <f t="shared" si="0"/>
        <v>0</v>
      </c>
      <c r="J30" s="577" t="s">
        <v>243</v>
      </c>
      <c r="K30" s="578"/>
      <c r="L30" s="578"/>
      <c r="M30" s="579"/>
      <c r="N30" s="55"/>
      <c r="O30" s="304"/>
      <c r="P30" s="32" t="s">
        <v>244</v>
      </c>
      <c r="Q30" s="33" t="s">
        <v>245</v>
      </c>
      <c r="R30" s="141"/>
      <c r="S30" s="32" t="s">
        <v>246</v>
      </c>
      <c r="T30" s="33" t="s">
        <v>247</v>
      </c>
      <c r="U30" s="141"/>
      <c r="V30" s="32" t="s">
        <v>248</v>
      </c>
      <c r="W30" s="33" t="s">
        <v>249</v>
      </c>
      <c r="X30" s="138"/>
      <c r="Y30" s="32" t="s">
        <v>250</v>
      </c>
      <c r="Z30" s="33" t="s">
        <v>251</v>
      </c>
      <c r="AA30" s="139"/>
      <c r="AB30" s="64"/>
      <c r="AC30" s="65"/>
      <c r="AD30" s="66"/>
    </row>
    <row r="31" spans="1:30" ht="23.25" customHeight="1" x14ac:dyDescent="0.7">
      <c r="A31" s="293" t="s">
        <v>30</v>
      </c>
      <c r="B31" s="293"/>
      <c r="C31" s="59">
        <v>4800</v>
      </c>
      <c r="D31" s="289" t="s">
        <v>221</v>
      </c>
      <c r="E31" s="318"/>
      <c r="F31" s="60"/>
      <c r="G31" s="61">
        <f>SUM(R8:R9,U8:U9,X8:X9,AA8:AA9,AD8)</f>
        <v>0</v>
      </c>
      <c r="H31" s="62" t="s">
        <v>222</v>
      </c>
      <c r="I31" s="63">
        <f t="shared" si="0"/>
        <v>0</v>
      </c>
      <c r="J31" s="319" t="s">
        <v>252</v>
      </c>
      <c r="K31" s="320"/>
      <c r="L31" s="321" t="str">
        <f>I44</f>
        <v/>
      </c>
      <c r="M31" s="302"/>
      <c r="N31" s="67"/>
      <c r="O31" s="304"/>
      <c r="P31" s="32" t="s">
        <v>253</v>
      </c>
      <c r="Q31" s="33" t="s">
        <v>254</v>
      </c>
      <c r="R31" s="141"/>
      <c r="S31" s="32" t="s">
        <v>255</v>
      </c>
      <c r="T31" s="33" t="s">
        <v>256</v>
      </c>
      <c r="U31" s="141"/>
      <c r="V31" s="32" t="s">
        <v>257</v>
      </c>
      <c r="W31" s="33" t="s">
        <v>258</v>
      </c>
      <c r="X31" s="138"/>
      <c r="Y31" s="32" t="s">
        <v>259</v>
      </c>
      <c r="Z31" s="33" t="s">
        <v>260</v>
      </c>
      <c r="AA31" s="139"/>
      <c r="AB31" s="64"/>
      <c r="AC31" s="65"/>
      <c r="AD31" s="66"/>
    </row>
    <row r="32" spans="1:30" ht="23.25" customHeight="1" thickBot="1" x14ac:dyDescent="0.75">
      <c r="A32" s="293" t="s">
        <v>51</v>
      </c>
      <c r="B32" s="293"/>
      <c r="C32" s="59">
        <v>3600</v>
      </c>
      <c r="D32" s="289" t="s">
        <v>221</v>
      </c>
      <c r="E32" s="318"/>
      <c r="F32" s="60"/>
      <c r="G32" s="61">
        <f>SUM(R10,U10:U15,X10:X13,AD10:AD13)</f>
        <v>0</v>
      </c>
      <c r="H32" s="62" t="s">
        <v>222</v>
      </c>
      <c r="I32" s="63">
        <f t="shared" si="0"/>
        <v>0</v>
      </c>
      <c r="J32" s="319" t="s">
        <v>223</v>
      </c>
      <c r="K32" s="320"/>
      <c r="L32" s="321" t="str">
        <f>IFERROR(ROUNDDOWN(L31*0.1,0),"")</f>
        <v/>
      </c>
      <c r="M32" s="302"/>
      <c r="N32" s="55"/>
      <c r="O32" s="304"/>
      <c r="P32" s="32" t="s">
        <v>261</v>
      </c>
      <c r="Q32" s="33" t="s">
        <v>262</v>
      </c>
      <c r="R32" s="141"/>
      <c r="S32" s="68" t="s">
        <v>263</v>
      </c>
      <c r="T32" s="30" t="s">
        <v>264</v>
      </c>
      <c r="U32" s="145"/>
      <c r="V32" s="32" t="s">
        <v>265</v>
      </c>
      <c r="W32" s="33" t="s">
        <v>266</v>
      </c>
      <c r="X32" s="138"/>
      <c r="Y32" s="32" t="s">
        <v>267</v>
      </c>
      <c r="Z32" s="33" t="s">
        <v>268</v>
      </c>
      <c r="AA32" s="139"/>
      <c r="AB32" s="64"/>
      <c r="AC32" s="65"/>
      <c r="AD32" s="66"/>
    </row>
    <row r="33" spans="1:30" ht="23.25" customHeight="1" thickBot="1" x14ac:dyDescent="0.75">
      <c r="A33" s="293" t="s">
        <v>89</v>
      </c>
      <c r="B33" s="293"/>
      <c r="C33" s="59">
        <v>3000</v>
      </c>
      <c r="D33" s="289" t="s">
        <v>221</v>
      </c>
      <c r="E33" s="318"/>
      <c r="F33" s="60"/>
      <c r="G33" s="61">
        <f>SUM(R16:R38,U16:U32,X16:X33,AA16:AA34,AD16:AD28)</f>
        <v>0</v>
      </c>
      <c r="H33" s="62" t="s">
        <v>222</v>
      </c>
      <c r="I33" s="63">
        <f t="shared" si="0"/>
        <v>0</v>
      </c>
      <c r="J33" s="319" t="s">
        <v>269</v>
      </c>
      <c r="K33" s="320"/>
      <c r="L33" s="322" t="str">
        <f>IF(G34&gt;=101,SUM(L31:L32),"")</f>
        <v/>
      </c>
      <c r="M33" s="302"/>
      <c r="N33" s="55"/>
      <c r="O33" s="304"/>
      <c r="P33" s="32" t="s">
        <v>270</v>
      </c>
      <c r="Q33" s="33" t="s">
        <v>271</v>
      </c>
      <c r="R33" s="139"/>
      <c r="S33" s="69"/>
      <c r="T33" s="70"/>
      <c r="U33" s="71"/>
      <c r="V33" s="72" t="s">
        <v>272</v>
      </c>
      <c r="W33" s="9" t="s">
        <v>273</v>
      </c>
      <c r="X33" s="137"/>
      <c r="Y33" s="32" t="s">
        <v>274</v>
      </c>
      <c r="Z33" s="33" t="s">
        <v>275</v>
      </c>
      <c r="AA33" s="139"/>
      <c r="AB33" s="73"/>
      <c r="AC33" s="567"/>
      <c r="AD33" s="567"/>
    </row>
    <row r="34" spans="1:30" ht="23.25" customHeight="1" thickBot="1" x14ac:dyDescent="0.45">
      <c r="A34" s="293" t="s">
        <v>276</v>
      </c>
      <c r="B34" s="293"/>
      <c r="C34" s="74"/>
      <c r="D34" s="75"/>
      <c r="E34" s="75"/>
      <c r="F34" s="76" t="s">
        <v>277</v>
      </c>
      <c r="G34" s="77">
        <f>SUM(G28:G33)</f>
        <v>0</v>
      </c>
      <c r="H34" s="132" t="s">
        <v>278</v>
      </c>
      <c r="I34" s="78">
        <f>ROUNDDOWN(I28+I29+I30+I31+I32+I33,0)</f>
        <v>0</v>
      </c>
      <c r="J34" s="568" t="s">
        <v>279</v>
      </c>
      <c r="K34" s="569"/>
      <c r="L34" s="569"/>
      <c r="M34" s="570"/>
      <c r="N34" s="55"/>
      <c r="O34" s="304"/>
      <c r="P34" s="32" t="s">
        <v>280</v>
      </c>
      <c r="Q34" s="33" t="s">
        <v>281</v>
      </c>
      <c r="R34" s="139"/>
      <c r="S34" s="64"/>
      <c r="T34" s="65"/>
      <c r="U34" s="66"/>
      <c r="V34" s="79"/>
      <c r="W34" s="65"/>
      <c r="X34" s="80"/>
      <c r="Y34" s="81" t="s">
        <v>282</v>
      </c>
      <c r="Z34" s="9" t="s">
        <v>283</v>
      </c>
      <c r="AA34" s="142"/>
      <c r="AB34" s="64"/>
      <c r="AC34" s="65"/>
      <c r="AD34" s="66"/>
    </row>
    <row r="35" spans="1:30" ht="23.25" customHeight="1" x14ac:dyDescent="0.4">
      <c r="A35" s="297" t="s">
        <v>284</v>
      </c>
      <c r="B35" s="297"/>
      <c r="C35" s="297"/>
      <c r="D35" s="297"/>
      <c r="E35" s="297"/>
      <c r="F35" s="297"/>
      <c r="G35" s="297"/>
      <c r="H35" s="297"/>
      <c r="I35" s="298"/>
      <c r="J35" s="299" t="s">
        <v>285</v>
      </c>
      <c r="K35" s="300"/>
      <c r="L35" s="301" t="str">
        <f>IFERROR(ROUND(I34/G34,2),"")</f>
        <v/>
      </c>
      <c r="M35" s="302"/>
      <c r="N35" s="82"/>
      <c r="O35" s="304"/>
      <c r="P35" s="32" t="s">
        <v>286</v>
      </c>
      <c r="Q35" s="33" t="s">
        <v>287</v>
      </c>
      <c r="R35" s="139"/>
      <c r="S35" s="64"/>
      <c r="T35" s="65"/>
      <c r="U35" s="66"/>
      <c r="V35" s="79"/>
      <c r="W35" s="65"/>
      <c r="X35" s="80"/>
      <c r="Y35" s="79"/>
      <c r="Z35" s="65"/>
      <c r="AA35" s="66"/>
      <c r="AB35" s="64"/>
      <c r="AC35" s="65"/>
      <c r="AD35" s="66"/>
    </row>
    <row r="36" spans="1:30" ht="23.25" customHeight="1" x14ac:dyDescent="0.4">
      <c r="A36" s="317" t="s">
        <v>288</v>
      </c>
      <c r="B36" s="317"/>
      <c r="C36" s="317"/>
      <c r="D36" s="317"/>
      <c r="E36" s="317"/>
      <c r="F36" s="317"/>
      <c r="G36" s="317"/>
      <c r="H36" s="317"/>
      <c r="I36" s="317"/>
      <c r="J36" s="317"/>
      <c r="K36" s="317"/>
      <c r="L36" s="317"/>
      <c r="M36" s="317"/>
      <c r="N36" s="82"/>
      <c r="O36" s="304"/>
      <c r="P36" s="32" t="s">
        <v>289</v>
      </c>
      <c r="Q36" s="33" t="s">
        <v>290</v>
      </c>
      <c r="R36" s="139"/>
      <c r="S36" s="64"/>
      <c r="T36" s="65"/>
      <c r="U36" s="66"/>
      <c r="V36" s="79"/>
      <c r="W36" s="65"/>
      <c r="X36" s="80"/>
      <c r="Y36" s="79"/>
      <c r="Z36" s="65"/>
      <c r="AA36" s="83"/>
      <c r="AB36" s="84"/>
      <c r="AC36" s="564"/>
      <c r="AD36" s="564"/>
    </row>
    <row r="37" spans="1:30" ht="23.25" customHeight="1" x14ac:dyDescent="0.4">
      <c r="A37" s="274" t="s">
        <v>453</v>
      </c>
      <c r="B37" s="274"/>
      <c r="C37" s="274"/>
      <c r="D37" s="274"/>
      <c r="E37" s="274"/>
      <c r="F37" s="274"/>
      <c r="G37" s="274"/>
      <c r="H37" s="274"/>
      <c r="I37" s="274"/>
      <c r="J37" s="274"/>
      <c r="K37" s="274"/>
      <c r="L37" s="274"/>
      <c r="M37" s="274"/>
      <c r="N37" s="82"/>
      <c r="O37" s="304"/>
      <c r="P37" s="32" t="s">
        <v>291</v>
      </c>
      <c r="Q37" s="33" t="s">
        <v>292</v>
      </c>
      <c r="R37" s="139"/>
      <c r="S37" s="64"/>
      <c r="T37" s="65"/>
      <c r="U37" s="66"/>
      <c r="V37" s="79"/>
      <c r="W37" s="65"/>
      <c r="X37" s="80"/>
      <c r="Y37" s="79"/>
      <c r="Z37" s="65"/>
      <c r="AA37" s="66"/>
      <c r="AB37" s="64"/>
      <c r="AC37" s="65"/>
      <c r="AD37" s="66"/>
    </row>
    <row r="38" spans="1:30" ht="23.25" customHeight="1" thickBot="1" x14ac:dyDescent="0.45">
      <c r="A38" s="275" t="s">
        <v>293</v>
      </c>
      <c r="B38" s="275"/>
      <c r="C38" s="85">
        <f>IF(G34&lt;=100,G34,100)</f>
        <v>0</v>
      </c>
      <c r="D38" s="86" t="s">
        <v>221</v>
      </c>
      <c r="E38" s="87" t="s">
        <v>294</v>
      </c>
      <c r="F38" s="88" t="s">
        <v>221</v>
      </c>
      <c r="G38" s="89">
        <v>1</v>
      </c>
      <c r="H38" s="62" t="s">
        <v>222</v>
      </c>
      <c r="I38" s="90" t="str">
        <f>IFERROR(C38*L35*G38,"")</f>
        <v/>
      </c>
      <c r="J38" s="91"/>
      <c r="K38" s="82"/>
      <c r="L38" s="82"/>
      <c r="M38" s="82"/>
      <c r="N38" s="82"/>
      <c r="O38" s="305"/>
      <c r="P38" s="11" t="s">
        <v>295</v>
      </c>
      <c r="Q38" s="9" t="s">
        <v>296</v>
      </c>
      <c r="R38" s="142"/>
      <c r="S38" s="64"/>
      <c r="T38" s="65"/>
      <c r="U38" s="66"/>
      <c r="V38" s="79"/>
      <c r="W38" s="65"/>
      <c r="X38" s="80"/>
      <c r="Y38" s="79"/>
      <c r="Z38" s="65"/>
      <c r="AA38" s="66"/>
      <c r="AB38" s="561"/>
      <c r="AC38" s="565"/>
      <c r="AD38" s="565"/>
    </row>
    <row r="39" spans="1:30" ht="23.25" customHeight="1" x14ac:dyDescent="0.4">
      <c r="A39" s="275" t="s">
        <v>297</v>
      </c>
      <c r="B39" s="275"/>
      <c r="C39" s="85">
        <f>IF(G34&gt;=101,IF(G34&lt;=300,G34-100,200),0)</f>
        <v>0</v>
      </c>
      <c r="D39" s="86" t="s">
        <v>221</v>
      </c>
      <c r="E39" s="92" t="s">
        <v>294</v>
      </c>
      <c r="F39" s="88" t="s">
        <v>221</v>
      </c>
      <c r="G39" s="89">
        <v>0.9</v>
      </c>
      <c r="H39" s="62" t="s">
        <v>222</v>
      </c>
      <c r="I39" s="90" t="str">
        <f>IFERROR(INT(L35*C39*G39),"")</f>
        <v/>
      </c>
      <c r="J39" s="91"/>
      <c r="K39" s="82"/>
      <c r="L39" s="82"/>
      <c r="M39" s="82"/>
      <c r="N39" s="82"/>
      <c r="O39" s="93"/>
      <c r="P39" s="64"/>
      <c r="Q39" s="65"/>
      <c r="R39" s="94"/>
      <c r="S39" s="64"/>
      <c r="T39" s="65"/>
      <c r="U39" s="66"/>
      <c r="V39" s="79"/>
      <c r="W39" s="65"/>
      <c r="X39" s="80"/>
      <c r="Y39" s="79"/>
      <c r="Z39" s="65"/>
      <c r="AA39" s="66"/>
      <c r="AB39" s="84"/>
      <c r="AC39" s="566"/>
      <c r="AD39" s="566"/>
    </row>
    <row r="40" spans="1:30" ht="23.25" customHeight="1" x14ac:dyDescent="0.4">
      <c r="A40" s="275" t="s">
        <v>298</v>
      </c>
      <c r="B40" s="275"/>
      <c r="C40" s="85">
        <f>IF(G34&gt;=301,IF(G34&lt;=500,G34-300,200),0)</f>
        <v>0</v>
      </c>
      <c r="D40" s="86" t="s">
        <v>221</v>
      </c>
      <c r="E40" s="92" t="s">
        <v>294</v>
      </c>
      <c r="F40" s="88" t="s">
        <v>221</v>
      </c>
      <c r="G40" s="89">
        <v>0.7</v>
      </c>
      <c r="H40" s="62" t="s">
        <v>222</v>
      </c>
      <c r="I40" s="90" t="str">
        <f>IFERROR(INT(L35*C40*G40),"")</f>
        <v/>
      </c>
      <c r="J40" s="91"/>
      <c r="K40" s="82"/>
      <c r="L40" s="82"/>
      <c r="M40" s="82"/>
      <c r="N40" s="82"/>
      <c r="O40" s="93"/>
      <c r="P40" s="64"/>
      <c r="Q40" s="65"/>
      <c r="R40" s="66"/>
      <c r="S40" s="64"/>
      <c r="T40" s="65"/>
      <c r="U40" s="66"/>
      <c r="V40" s="79"/>
      <c r="W40" s="65"/>
      <c r="X40" s="80"/>
      <c r="Y40" s="79"/>
      <c r="Z40" s="65"/>
      <c r="AA40" s="66"/>
      <c r="AB40" s="561"/>
      <c r="AC40" s="562"/>
      <c r="AD40" s="562"/>
    </row>
    <row r="41" spans="1:30" ht="23.25" customHeight="1" x14ac:dyDescent="0.4">
      <c r="A41" s="275" t="s">
        <v>299</v>
      </c>
      <c r="B41" s="275"/>
      <c r="C41" s="85">
        <f>IF(G34&gt;=501,IF(G34&lt;=3000,G34-500,2500),0)</f>
        <v>0</v>
      </c>
      <c r="D41" s="86" t="s">
        <v>221</v>
      </c>
      <c r="E41" s="92" t="s">
        <v>294</v>
      </c>
      <c r="F41" s="88" t="s">
        <v>221</v>
      </c>
      <c r="G41" s="89">
        <v>0.45</v>
      </c>
      <c r="H41" s="62" t="s">
        <v>222</v>
      </c>
      <c r="I41" s="90" t="str">
        <f>IFERROR(INT(L35*C41*G41),"")</f>
        <v/>
      </c>
      <c r="J41" s="91"/>
      <c r="K41" s="82"/>
      <c r="L41" s="82"/>
      <c r="M41" s="82"/>
      <c r="N41" s="82"/>
      <c r="O41" s="93" t="s">
        <v>300</v>
      </c>
      <c r="P41" s="64"/>
      <c r="Q41" s="65"/>
      <c r="R41" s="66"/>
      <c r="S41" s="64"/>
      <c r="T41" s="65"/>
      <c r="U41" s="66"/>
      <c r="V41" s="95"/>
      <c r="W41" s="65"/>
      <c r="X41" s="96"/>
      <c r="Y41" s="95"/>
      <c r="Z41" s="65"/>
      <c r="AA41" s="66"/>
      <c r="AB41" s="561"/>
      <c r="AC41" s="562"/>
      <c r="AD41" s="562"/>
    </row>
    <row r="42" spans="1:30" ht="23.25" customHeight="1" x14ac:dyDescent="0.4">
      <c r="A42" s="275" t="s">
        <v>301</v>
      </c>
      <c r="B42" s="275"/>
      <c r="C42" s="85">
        <f>IF(G34&gt;=3001,IF(G34&lt;=10000,G34-3000,7000),0)</f>
        <v>0</v>
      </c>
      <c r="D42" s="86" t="s">
        <v>221</v>
      </c>
      <c r="E42" s="87" t="s">
        <v>294</v>
      </c>
      <c r="F42" s="88" t="s">
        <v>221</v>
      </c>
      <c r="G42" s="97">
        <v>0.4</v>
      </c>
      <c r="H42" s="62" t="s">
        <v>222</v>
      </c>
      <c r="I42" s="90" t="str">
        <f>IFERROR(INT(L35*C42*G42),"")</f>
        <v/>
      </c>
      <c r="J42" s="91"/>
      <c r="K42" s="82"/>
      <c r="L42" s="82"/>
      <c r="M42" s="82"/>
      <c r="N42" s="1"/>
      <c r="O42" s="98"/>
      <c r="P42" s="64"/>
      <c r="Q42" s="65"/>
      <c r="R42" s="66"/>
      <c r="S42" s="64"/>
      <c r="T42" s="65"/>
      <c r="U42" s="66"/>
      <c r="V42" s="95"/>
      <c r="W42" s="65"/>
      <c r="X42" s="96"/>
      <c r="Y42" s="95"/>
      <c r="Z42" s="65"/>
      <c r="AA42" s="66"/>
      <c r="AB42" s="561"/>
      <c r="AC42" s="562"/>
      <c r="AD42" s="562"/>
    </row>
    <row r="43" spans="1:30" ht="23.25" customHeight="1" x14ac:dyDescent="0.4">
      <c r="A43" s="291" t="s">
        <v>302</v>
      </c>
      <c r="B43" s="292"/>
      <c r="C43" s="85">
        <f>IF(G34&gt;=10001,G34-10000,0)</f>
        <v>0</v>
      </c>
      <c r="D43" s="86" t="s">
        <v>221</v>
      </c>
      <c r="E43" s="92" t="s">
        <v>294</v>
      </c>
      <c r="F43" s="88" t="s">
        <v>221</v>
      </c>
      <c r="G43" s="97">
        <v>0.35</v>
      </c>
      <c r="H43" s="62" t="s">
        <v>222</v>
      </c>
      <c r="I43" s="90" t="str">
        <f>IFERROR(INT(L35*C43*G43),"")</f>
        <v/>
      </c>
      <c r="J43" s="91"/>
      <c r="K43" s="82"/>
      <c r="L43" s="82"/>
      <c r="M43" s="82"/>
      <c r="N43" s="1"/>
      <c r="O43" s="98"/>
      <c r="P43" s="563"/>
      <c r="Q43" s="563"/>
      <c r="R43" s="563"/>
      <c r="S43" s="563"/>
      <c r="T43" s="99"/>
      <c r="U43" s="373"/>
      <c r="V43" s="373"/>
      <c r="W43" s="373"/>
      <c r="X43" s="373"/>
      <c r="Y43" s="373"/>
      <c r="Z43" s="373"/>
      <c r="AA43" s="66"/>
      <c r="AB43" s="561"/>
      <c r="AC43" s="562"/>
      <c r="AD43" s="562"/>
    </row>
    <row r="44" spans="1:30" ht="23.25" customHeight="1" x14ac:dyDescent="0.4">
      <c r="A44" s="288" t="s">
        <v>303</v>
      </c>
      <c r="B44" s="288"/>
      <c r="C44" s="85">
        <f>SUM(C38:C43)</f>
        <v>0</v>
      </c>
      <c r="D44" s="289" t="s">
        <v>304</v>
      </c>
      <c r="E44" s="290"/>
      <c r="F44" s="290"/>
      <c r="G44" s="290"/>
      <c r="H44" s="100"/>
      <c r="I44" s="85" t="str">
        <f>IF(G34&gt;=101,SUM(I38:I43),"")</f>
        <v/>
      </c>
      <c r="J44" s="91"/>
      <c r="K44" s="82"/>
      <c r="L44" s="82"/>
      <c r="M44" s="82"/>
      <c r="N44" s="1"/>
      <c r="O44" s="98"/>
      <c r="P44" s="64"/>
      <c r="Q44" s="65"/>
      <c r="R44" s="66"/>
      <c r="S44" s="64"/>
      <c r="T44" s="65"/>
      <c r="U44" s="66"/>
      <c r="V44" s="95"/>
      <c r="W44" s="65"/>
      <c r="X44" s="96"/>
      <c r="Y44" s="95"/>
      <c r="Z44" s="65"/>
      <c r="AA44" s="66"/>
      <c r="AB44" s="64"/>
      <c r="AC44" s="65"/>
      <c r="AD44" s="66"/>
    </row>
    <row r="45" spans="1:30" ht="23.25" customHeight="1" x14ac:dyDescent="0.4">
      <c r="A45" s="1"/>
      <c r="B45" s="1"/>
      <c r="C45" s="1"/>
      <c r="D45" s="1"/>
      <c r="E45" s="1"/>
      <c r="F45" s="1"/>
      <c r="G45" s="1"/>
      <c r="H45" s="101"/>
      <c r="I45" s="1"/>
      <c r="J45" s="1"/>
      <c r="K45" s="1"/>
      <c r="L45" s="1"/>
      <c r="M45" s="1"/>
      <c r="N45" s="1"/>
      <c r="O45" s="98"/>
      <c r="P45" s="64"/>
      <c r="Q45" s="65"/>
      <c r="R45" s="66"/>
      <c r="S45" s="64"/>
      <c r="T45" s="65"/>
      <c r="U45" s="66"/>
      <c r="V45" s="95"/>
      <c r="W45" s="65"/>
      <c r="X45" s="96"/>
      <c r="Y45" s="95"/>
      <c r="Z45" s="65"/>
      <c r="AA45" s="66"/>
      <c r="AB45" s="64"/>
      <c r="AC45" s="65"/>
      <c r="AD45" s="66"/>
    </row>
    <row r="46" spans="1:30" ht="23.25" customHeight="1" x14ac:dyDescent="0.4">
      <c r="A46" s="1"/>
      <c r="B46" s="1"/>
      <c r="C46" s="1"/>
      <c r="D46" s="1"/>
      <c r="E46" s="1"/>
      <c r="F46" s="1"/>
      <c r="G46" s="1"/>
      <c r="H46" s="101"/>
      <c r="I46" s="102"/>
      <c r="J46" s="102"/>
      <c r="K46" s="1"/>
      <c r="L46" s="1"/>
      <c r="M46" s="1"/>
      <c r="N46" s="103"/>
      <c r="O46" s="98"/>
      <c r="P46" s="64"/>
      <c r="Q46" s="65"/>
      <c r="R46" s="66"/>
      <c r="S46" s="64"/>
      <c r="T46" s="65"/>
      <c r="U46" s="66"/>
      <c r="V46" s="95"/>
      <c r="W46" s="65"/>
      <c r="X46" s="96"/>
      <c r="Y46" s="95"/>
      <c r="Z46" s="65"/>
      <c r="AA46" s="66"/>
      <c r="AB46" s="64"/>
      <c r="AC46" s="65"/>
      <c r="AD46" s="66"/>
    </row>
    <row r="47" spans="1:30" ht="23.25" customHeight="1" x14ac:dyDescent="0.4">
      <c r="A47" s="1"/>
      <c r="B47" s="1"/>
      <c r="C47" s="1"/>
      <c r="D47" s="1"/>
      <c r="E47" s="1"/>
      <c r="F47" s="1"/>
      <c r="G47" s="1"/>
      <c r="H47" s="101"/>
      <c r="I47" s="1"/>
      <c r="J47" s="1"/>
      <c r="K47" s="1"/>
      <c r="L47" s="1"/>
      <c r="M47" s="1"/>
      <c r="N47" s="1"/>
      <c r="O47" s="98"/>
      <c r="P47" s="64"/>
      <c r="Q47" s="65"/>
      <c r="R47" s="66"/>
      <c r="S47" s="64"/>
      <c r="T47" s="65"/>
      <c r="U47" s="66"/>
      <c r="V47" s="95"/>
      <c r="W47" s="65"/>
      <c r="X47" s="96"/>
      <c r="Y47" s="95"/>
      <c r="Z47" s="65"/>
      <c r="AA47" s="66"/>
      <c r="AB47" s="64"/>
      <c r="AC47" s="65"/>
      <c r="AD47" s="66"/>
    </row>
  </sheetData>
  <mergeCells count="98">
    <mergeCell ref="A1:G1"/>
    <mergeCell ref="H1:M1"/>
    <mergeCell ref="O1:AD1"/>
    <mergeCell ref="A2:G2"/>
    <mergeCell ref="H2:M2"/>
    <mergeCell ref="O2:O3"/>
    <mergeCell ref="A3:M3"/>
    <mergeCell ref="A4:M4"/>
    <mergeCell ref="O4:O5"/>
    <mergeCell ref="A6:M6"/>
    <mergeCell ref="O6:O7"/>
    <mergeCell ref="A7:A15"/>
    <mergeCell ref="B7:C8"/>
    <mergeCell ref="D7:M8"/>
    <mergeCell ref="O8:O9"/>
    <mergeCell ref="B9:C10"/>
    <mergeCell ref="D9:L10"/>
    <mergeCell ref="M9:M10"/>
    <mergeCell ref="O10:O15"/>
    <mergeCell ref="B11:C12"/>
    <mergeCell ref="D11:I12"/>
    <mergeCell ref="J11:J12"/>
    <mergeCell ref="K11:M12"/>
    <mergeCell ref="B13:C13"/>
    <mergeCell ref="D13:I13"/>
    <mergeCell ref="K13:M13"/>
    <mergeCell ref="B14:C14"/>
    <mergeCell ref="A16:A24"/>
    <mergeCell ref="B16:C16"/>
    <mergeCell ref="D16:M16"/>
    <mergeCell ref="D22:M22"/>
    <mergeCell ref="B23:C24"/>
    <mergeCell ref="D23:M24"/>
    <mergeCell ref="D20:M21"/>
    <mergeCell ref="B22:C22"/>
    <mergeCell ref="D14:M14"/>
    <mergeCell ref="B15:C15"/>
    <mergeCell ref="D15:M15"/>
    <mergeCell ref="B25:M25"/>
    <mergeCell ref="A26:M26"/>
    <mergeCell ref="A27:B27"/>
    <mergeCell ref="F27:G27"/>
    <mergeCell ref="J27:K27"/>
    <mergeCell ref="L27:M27"/>
    <mergeCell ref="A28:B28"/>
    <mergeCell ref="D28:E28"/>
    <mergeCell ref="J28:K28"/>
    <mergeCell ref="L28:M28"/>
    <mergeCell ref="A29:B29"/>
    <mergeCell ref="D29:E29"/>
    <mergeCell ref="J29:K29"/>
    <mergeCell ref="L29:M29"/>
    <mergeCell ref="A30:B30"/>
    <mergeCell ref="D30:E30"/>
    <mergeCell ref="J30:M30"/>
    <mergeCell ref="A31:B31"/>
    <mergeCell ref="D31:E31"/>
    <mergeCell ref="J31:K31"/>
    <mergeCell ref="L31:M31"/>
    <mergeCell ref="A32:B32"/>
    <mergeCell ref="D32:E32"/>
    <mergeCell ref="J32:K32"/>
    <mergeCell ref="L32:M32"/>
    <mergeCell ref="A33:B33"/>
    <mergeCell ref="D33:E33"/>
    <mergeCell ref="J33:K33"/>
    <mergeCell ref="L33:M33"/>
    <mergeCell ref="A39:B39"/>
    <mergeCell ref="AC39:AD39"/>
    <mergeCell ref="AC33:AD33"/>
    <mergeCell ref="A34:B34"/>
    <mergeCell ref="J34:M34"/>
    <mergeCell ref="A35:I35"/>
    <mergeCell ref="J35:K35"/>
    <mergeCell ref="L35:M35"/>
    <mergeCell ref="O16:O38"/>
    <mergeCell ref="B17:C17"/>
    <mergeCell ref="D17:M17"/>
    <mergeCell ref="B18:C18"/>
    <mergeCell ref="D18:M18"/>
    <mergeCell ref="B19:C19"/>
    <mergeCell ref="D19:M19"/>
    <mergeCell ref="B20:C21"/>
    <mergeCell ref="A36:M36"/>
    <mergeCell ref="AC36:AD36"/>
    <mergeCell ref="A37:M37"/>
    <mergeCell ref="A38:B38"/>
    <mergeCell ref="AB38:AD38"/>
    <mergeCell ref="A44:B44"/>
    <mergeCell ref="D44:G44"/>
    <mergeCell ref="A40:B40"/>
    <mergeCell ref="AB40:AB43"/>
    <mergeCell ref="AC40:AD43"/>
    <mergeCell ref="A41:B41"/>
    <mergeCell ref="A42:B42"/>
    <mergeCell ref="A43:B43"/>
    <mergeCell ref="P43:S43"/>
    <mergeCell ref="U43:Z43"/>
  </mergeCells>
  <phoneticPr fontId="2"/>
  <pageMargins left="0.7" right="0.7" top="0.75" bottom="0.75" header="0.3" footer="0.3"/>
  <pageSetup paperSize="9" scale="4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テレビ申請書</vt:lpstr>
      <vt:lpstr>ラジオ申請書</vt:lpstr>
      <vt:lpstr>申請及び記入方法</vt:lpstr>
      <vt:lpstr>使用料の計算方法</vt:lpstr>
      <vt:lpstr>申請書記入例</vt:lpstr>
      <vt:lpstr>テレビ申請書!Print_Area</vt:lpstr>
      <vt:lpstr>ラジオ申請書!Print_Area</vt:lpstr>
      <vt:lpstr>使用料の計算方法!Print_Area</vt:lpstr>
      <vt:lpstr>申請及び記入方法!Print_Area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2023-11-29T08:10:04Z</dcterms:created>
  <dcterms:modified xsi:type="dcterms:W3CDTF">2023-11-30T04:54:12Z</dcterms:modified>
</cp:coreProperties>
</file>